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activeTab="0"/>
  </bookViews>
  <sheets>
    <sheet name="Scoreboards" sheetId="1" r:id="rId1"/>
    <sheet name="E Points" sheetId="2" r:id="rId2"/>
    <sheet name="Summary" sheetId="3" r:id="rId3"/>
    <sheet name="Judges" sheetId="4" r:id="rId4"/>
    <sheet name="Judge Summary" sheetId="5" r:id="rId5"/>
  </sheets>
  <definedNames>
    <definedName name="CRITERIA" localSheetId="3">'Judges'!$D$2:$D$371</definedName>
    <definedName name="_xlnm.Print_Titles" localSheetId="3">'Judges'!$1:$1</definedName>
    <definedName name="_xlnm.Print_Titles" localSheetId="0">'Scoreboards'!$1:$3</definedName>
  </definedNames>
  <calcPr fullCalcOnLoad="1"/>
</workbook>
</file>

<file path=xl/comments1.xml><?xml version="1.0" encoding="utf-8"?>
<comments xmlns="http://schemas.openxmlformats.org/spreadsheetml/2006/main">
  <authors>
    <author>John Fielder</author>
  </authors>
  <commentList>
    <comment ref="B1" authorId="0">
      <text>
        <r>
          <rPr>
            <b/>
            <sz val="12"/>
            <rFont val="Tahoma"/>
            <family val="2"/>
          </rPr>
          <t>Enter Name of Cat</t>
        </r>
      </text>
    </comment>
    <comment ref="B2" authorId="0">
      <text>
        <r>
          <rPr>
            <b/>
            <sz val="12"/>
            <rFont val="Tahoma"/>
            <family val="2"/>
          </rPr>
          <t>Enter Cat's Date of Birth</t>
        </r>
      </text>
    </comment>
    <comment ref="B3" authorId="0">
      <text>
        <r>
          <rPr>
            <b/>
            <sz val="12"/>
            <rFont val="Tahoma"/>
            <family val="2"/>
          </rPr>
          <t xml:space="preserve">Enter Show Season </t>
        </r>
        <r>
          <rPr>
            <b/>
            <sz val="11"/>
            <rFont val="Tahoma"/>
            <family val="2"/>
          </rPr>
          <t>eg 2007-2008</t>
        </r>
      </text>
    </comment>
    <comment ref="F5" authorId="0">
      <text>
        <r>
          <rPr>
            <b/>
            <sz val="12"/>
            <rFont val="Tahoma"/>
            <family val="2"/>
          </rPr>
          <t>Enter AB or SP</t>
        </r>
      </text>
    </comment>
    <comment ref="E5" authorId="0">
      <text>
        <r>
          <rPr>
            <b/>
            <sz val="12"/>
            <rFont val="Tahoma"/>
            <family val="2"/>
          </rPr>
          <t>Enter Judge's Name     (Optional)</t>
        </r>
      </text>
    </comment>
    <comment ref="G5" authorId="0">
      <text>
        <r>
          <rPr>
            <b/>
            <sz val="12"/>
            <rFont val="Tahoma"/>
            <family val="2"/>
          </rPr>
          <t>Enter Breed Placement or leave blank</t>
        </r>
      </text>
    </comment>
    <comment ref="I5" authorId="0">
      <text>
        <r>
          <rPr>
            <b/>
            <sz val="12"/>
            <rFont val="Tahoma"/>
            <family val="2"/>
          </rPr>
          <t>Enter Finals Placement or leave blank</t>
        </r>
      </text>
    </comment>
    <comment ref="C6" authorId="0">
      <text>
        <r>
          <rPr>
            <b/>
            <sz val="12"/>
            <rFont val="Tahoma"/>
            <family val="2"/>
          </rPr>
          <t>Enter ALL three counts</t>
        </r>
      </text>
    </comment>
    <comment ref="E1" authorId="0">
      <text>
        <r>
          <rPr>
            <b/>
            <sz val="12"/>
            <rFont val="Tahoma"/>
            <family val="2"/>
          </rPr>
          <t>Enter Cat's Registration Number</t>
        </r>
      </text>
    </comment>
    <comment ref="E2" authorId="0">
      <text>
        <r>
          <rPr>
            <b/>
            <sz val="8"/>
            <rFont val="Tahoma"/>
            <family val="0"/>
          </rPr>
          <t>Enter one of the following:  Champion
Grand Champion 
Premier  
Grand Premier</t>
        </r>
      </text>
    </comment>
    <comment ref="E3" authorId="0">
      <text>
        <r>
          <rPr>
            <b/>
            <sz val="12"/>
            <rFont val="Tahoma"/>
            <family val="2"/>
          </rPr>
          <t>Enter Cat's Breed  
eg Ruddy Somali</t>
        </r>
      </text>
    </comment>
    <comment ref="B4" authorId="0">
      <text>
        <r>
          <rPr>
            <b/>
            <sz val="10"/>
            <rFont val="Tahoma"/>
            <family val="2"/>
          </rPr>
          <t>WK 1 is the first week of the season and WK 52 is the last week of the season</t>
        </r>
      </text>
    </comment>
    <comment ref="A4" authorId="0">
      <text>
        <r>
          <rPr>
            <b/>
            <sz val="12"/>
            <rFont val="Tahoma"/>
            <family val="2"/>
          </rPr>
          <t>Enter Cat Show, City and Date</t>
        </r>
      </text>
    </comment>
  </commentList>
</comments>
</file>

<file path=xl/sharedStrings.xml><?xml version="1.0" encoding="utf-8"?>
<sst xmlns="http://schemas.openxmlformats.org/spreadsheetml/2006/main" count="1099" uniqueCount="73">
  <si>
    <t>Ring 1</t>
  </si>
  <si>
    <t>Breed</t>
  </si>
  <si>
    <t>Ring 2</t>
  </si>
  <si>
    <t>Ring 3</t>
  </si>
  <si>
    <t>Ring 4</t>
  </si>
  <si>
    <t>Ring 5</t>
  </si>
  <si>
    <t>Ring 6</t>
  </si>
  <si>
    <t>Points</t>
  </si>
  <si>
    <t>Ring 7</t>
  </si>
  <si>
    <t>Ring 8</t>
  </si>
  <si>
    <t>Counts</t>
  </si>
  <si>
    <t>Show Points</t>
  </si>
  <si>
    <t>Finals</t>
  </si>
  <si>
    <t>Judge</t>
  </si>
  <si>
    <t>Show</t>
  </si>
  <si>
    <t>Place</t>
  </si>
  <si>
    <t xml:space="preserve">Name: </t>
  </si>
  <si>
    <t xml:space="preserve">DOB: </t>
  </si>
  <si>
    <t xml:space="preserve">Class: </t>
  </si>
  <si>
    <t xml:space="preserve">Reg #: </t>
  </si>
  <si>
    <t xml:space="preserve">Total Rings: </t>
  </si>
  <si>
    <t xml:space="preserve">Total Shows: </t>
  </si>
  <si>
    <t xml:space="preserve">Total Points: </t>
  </si>
  <si>
    <t xml:space="preserve">Top 100 Rings: </t>
  </si>
  <si>
    <t>Rings 1-10</t>
  </si>
  <si>
    <t>Rings 11-20</t>
  </si>
  <si>
    <t>Rings 21-30</t>
  </si>
  <si>
    <t>Rings 31-40</t>
  </si>
  <si>
    <t>Rings 41-50</t>
  </si>
  <si>
    <t>Rings 51-60</t>
  </si>
  <si>
    <t>Rings 61-70</t>
  </si>
  <si>
    <t>Rings 71-80</t>
  </si>
  <si>
    <t>Rings 81-90</t>
  </si>
  <si>
    <t>Rings 91-100</t>
  </si>
  <si>
    <t>TOP 100 RINGS</t>
  </si>
  <si>
    <t>Ref #</t>
  </si>
  <si>
    <t>Notes</t>
  </si>
  <si>
    <t>Total   Points</t>
  </si>
  <si>
    <t>Type</t>
  </si>
  <si>
    <t>Week</t>
  </si>
  <si>
    <t xml:space="preserve">Season: </t>
  </si>
  <si>
    <t xml:space="preserve">Breed: </t>
  </si>
  <si>
    <t xml:space="preserve">Total Ribbons: </t>
  </si>
  <si>
    <t>Rings</t>
  </si>
  <si>
    <t>Ribbons</t>
  </si>
  <si>
    <t>Tot Pnts</t>
  </si>
  <si>
    <t>Rng/Rib</t>
  </si>
  <si>
    <t>Pnts/Rng</t>
  </si>
  <si>
    <t>Pnts/Rib</t>
  </si>
  <si>
    <t xml:space="preserve">Num Rings: </t>
  </si>
  <si>
    <t>Range</t>
  </si>
  <si>
    <t>80 to 89.9</t>
  </si>
  <si>
    <t>70 to 79.9</t>
  </si>
  <si>
    <t>60 to 69.9</t>
  </si>
  <si>
    <t>50 to 59.9</t>
  </si>
  <si>
    <t>40 to 49.9</t>
  </si>
  <si>
    <t>30 to 39.9</t>
  </si>
  <si>
    <t>20 to 29.9</t>
  </si>
  <si>
    <t>10 to 19.9</t>
  </si>
  <si>
    <t>Count</t>
  </si>
  <si>
    <t>0.1 to 9.9</t>
  </si>
  <si>
    <t xml:space="preserve">    0</t>
  </si>
  <si>
    <t xml:space="preserve">TOTAL:  </t>
  </si>
  <si>
    <t>E Pnts</t>
  </si>
  <si>
    <t>100 &amp; Up</t>
  </si>
  <si>
    <t>90 to 99.9</t>
  </si>
  <si>
    <t>AB:</t>
  </si>
  <si>
    <t>SP:</t>
  </si>
  <si>
    <t>Breed:</t>
  </si>
  <si>
    <t>+</t>
  </si>
  <si>
    <t>=</t>
  </si>
  <si>
    <t>E       Rings  Points</t>
  </si>
  <si>
    <t>Notes:  To enter a new show, click on the WK cell and then click on the Show button.  Clicking the Pack button will hide all unused rows.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</si>
</sst>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#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0" fillId="2" borderId="2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2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3" borderId="3" xfId="0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8" xfId="0" applyBorder="1" applyAlignment="1">
      <alignment/>
    </xf>
    <xf numFmtId="1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2" borderId="12" xfId="0" applyFill="1" applyBorder="1" applyAlignment="1" quotePrefix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3" xfId="0" applyFill="1" applyBorder="1" applyAlignment="1" quotePrefix="1">
      <alignment horizontal="center"/>
    </xf>
    <xf numFmtId="166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 quotePrefix="1">
      <alignment horizontal="center"/>
    </xf>
    <xf numFmtId="166" fontId="0" fillId="2" borderId="7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0" xfId="0" applyFont="1" applyFill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4" borderId="2" xfId="0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2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 wrapText="1"/>
    </xf>
    <xf numFmtId="14" fontId="0" fillId="0" borderId="8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3" borderId="22" xfId="0" applyFont="1" applyFill="1" applyBorder="1" applyAlignment="1">
      <alignment horizontal="center" vertical="center"/>
    </xf>
    <xf numFmtId="2" fontId="1" fillId="3" borderId="23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628650</xdr:colOff>
      <xdr:row>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096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114300</xdr:rowOff>
    </xdr:from>
    <xdr:to>
      <xdr:col>0</xdr:col>
      <xdr:colOff>619125</xdr:colOff>
      <xdr:row>3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590550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619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600075</xdr:colOff>
      <xdr:row>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471"/>
  <sheetViews>
    <sheetView tabSelected="1" workbookViewId="0" topLeftCell="A1">
      <pane ySplit="3" topLeftCell="BM4" activePane="bottomLeft" state="frozen"/>
      <selection pane="topLeft" activeCell="A1" sqref="A1"/>
      <selection pane="bottomLeft" activeCell="A5" sqref="A5:A12"/>
    </sheetView>
  </sheetViews>
  <sheetFormatPr defaultColWidth="9.140625" defaultRowHeight="12.75"/>
  <cols>
    <col min="1" max="1" width="23.57421875" style="0" customWidth="1"/>
    <col min="2" max="2" width="10.28125" style="0" customWidth="1"/>
    <col min="3" max="3" width="5.00390625" style="0" customWidth="1"/>
    <col min="4" max="4" width="7.7109375" style="0" customWidth="1"/>
    <col min="5" max="5" width="12.28125" style="0" customWidth="1"/>
    <col min="6" max="6" width="4.7109375" style="0" customWidth="1"/>
    <col min="7" max="7" width="6.7109375" style="0" customWidth="1"/>
    <col min="8" max="8" width="2.28125" style="0" customWidth="1"/>
    <col min="11" max="11" width="3.421875" style="0" customWidth="1"/>
    <col min="12" max="12" width="7.00390625" style="0" customWidth="1"/>
    <col min="13" max="13" width="8.140625" style="0" customWidth="1"/>
    <col min="15" max="17" width="0" style="0" hidden="1" customWidth="1"/>
    <col min="18" max="18" width="3.28125" style="0" customWidth="1"/>
  </cols>
  <sheetData>
    <row r="1" spans="1:14" s="1" customFormat="1" ht="13.5" thickBot="1">
      <c r="A1" s="8" t="s">
        <v>16</v>
      </c>
      <c r="B1" s="83"/>
      <c r="C1" s="83"/>
      <c r="D1" s="8" t="s">
        <v>19</v>
      </c>
      <c r="E1" s="83"/>
      <c r="F1" s="83"/>
      <c r="G1" s="70" t="s">
        <v>21</v>
      </c>
      <c r="H1" s="70"/>
      <c r="I1" s="84"/>
      <c r="J1" s="10">
        <f>COUNT(C$4:C471)/3</f>
        <v>0</v>
      </c>
      <c r="L1" s="70" t="s">
        <v>22</v>
      </c>
      <c r="M1" s="70"/>
      <c r="N1" s="12">
        <f>SUM(L4:L471)</f>
        <v>0</v>
      </c>
    </row>
    <row r="2" spans="1:14" ht="13.5" thickBot="1">
      <c r="A2" s="58" t="s">
        <v>17</v>
      </c>
      <c r="B2" s="82"/>
      <c r="C2" s="83"/>
      <c r="D2" s="8" t="s">
        <v>18</v>
      </c>
      <c r="E2" s="85"/>
      <c r="F2" s="85"/>
      <c r="G2" s="70" t="s">
        <v>20</v>
      </c>
      <c r="H2" s="70"/>
      <c r="I2" s="75"/>
      <c r="J2" s="33">
        <f>COUNTA(F$4:F471)</f>
        <v>0</v>
      </c>
      <c r="L2" s="70" t="s">
        <v>23</v>
      </c>
      <c r="M2" s="70"/>
      <c r="N2" s="34">
        <f>SUM('E Points'!C4:C13)+SUM('E Points'!F4:F13)+SUM('E Points'!I4:I13)+SUM('E Points'!L4:L13)+SUM('E Points'!O4:O13)+SUM('E Points'!C17:C26)+SUM('E Points'!F17:F26)+SUM('E Points'!I17:I26)+SUM('E Points'!L17:L26)+SUM('E Points'!O17:O26)</f>
        <v>0</v>
      </c>
    </row>
    <row r="3" spans="1:14" s="36" customFormat="1" ht="13.5" thickBot="1">
      <c r="A3" s="31" t="s">
        <v>40</v>
      </c>
      <c r="B3" s="78"/>
      <c r="C3" s="79"/>
      <c r="D3" s="31" t="s">
        <v>41</v>
      </c>
      <c r="E3" s="79"/>
      <c r="F3" s="79"/>
      <c r="G3" s="80" t="s">
        <v>42</v>
      </c>
      <c r="H3" s="81"/>
      <c r="I3" s="81"/>
      <c r="J3" s="35">
        <f>COUNT(I$4:I471)</f>
        <v>0</v>
      </c>
      <c r="L3" s="80" t="s">
        <v>49</v>
      </c>
      <c r="M3" s="80"/>
      <c r="N3" s="12">
        <f>COUNTIF('E Points'!C4:C13,"&gt;0")+COUNTIF('E Points'!F4:F13,"&gt;0")+COUNTIF('E Points'!I4:I13,"&gt;0")+COUNTIF('E Points'!L4:L13,"&gt;0")+COUNTIF('E Points'!O4:O13,"&gt;0")+COUNTIF('E Points'!C17:C26,"&gt;0")+COUNTIF('E Points'!F17:F26,"&gt;0")+COUNTIF('E Points'!I17:I26,"&gt;0")+COUNTIF('E Points'!L17:L26,"&gt;0")+COUNTIF('E Points'!O17:O26,"&gt;0")</f>
        <v>0</v>
      </c>
    </row>
    <row r="4" spans="1:15" ht="18.75" thickBot="1">
      <c r="A4" s="59"/>
      <c r="B4" s="29" t="str">
        <f>CONCATENATE("WK ",FIXED(INT(O4/9+1),0,1))</f>
        <v>WK 1</v>
      </c>
      <c r="E4" s="2"/>
      <c r="G4" s="2" t="s">
        <v>1</v>
      </c>
      <c r="H4" s="2"/>
      <c r="I4" s="2" t="s">
        <v>12</v>
      </c>
      <c r="J4" s="2" t="s">
        <v>7</v>
      </c>
      <c r="O4">
        <v>1</v>
      </c>
    </row>
    <row r="5" spans="1:19" ht="12.75">
      <c r="A5" s="71" t="s">
        <v>72</v>
      </c>
      <c r="B5" s="3" t="s">
        <v>10</v>
      </c>
      <c r="D5" t="s">
        <v>0</v>
      </c>
      <c r="E5" s="63"/>
      <c r="F5" s="63"/>
      <c r="G5" s="60"/>
      <c r="H5" s="4"/>
      <c r="I5" s="66"/>
      <c r="J5" s="55">
        <f>IF(I5&gt;0,(100-(I5-1)*5)/100*IF(F5="AB",(C6-1),(C7-1)),0)+IF(I5&gt;0,0,IF(G5&gt;0,(100-(G5-1)*5)*(C8-1)/100,0))</f>
        <v>0</v>
      </c>
      <c r="O5">
        <v>2</v>
      </c>
      <c r="P5">
        <f>A4</f>
        <v>0</v>
      </c>
      <c r="Q5" t="str">
        <f>B4</f>
        <v>WK 1</v>
      </c>
      <c r="S5" s="74" t="s">
        <v>71</v>
      </c>
    </row>
    <row r="6" spans="1:19" ht="12.75" customHeight="1">
      <c r="A6" s="72"/>
      <c r="B6" s="1" t="s">
        <v>66</v>
      </c>
      <c r="C6" s="60"/>
      <c r="D6" t="s">
        <v>2</v>
      </c>
      <c r="E6" s="64"/>
      <c r="F6" s="64"/>
      <c r="G6" s="61"/>
      <c r="H6" s="4"/>
      <c r="I6" s="67"/>
      <c r="J6" s="56">
        <f>IF(I6&gt;0,(100-(I6-1)*5)/100*IF(F6="AB",(C6-1),(C7-1)),0)+IF(I6&gt;0,0,IF(G6&gt;0,(100-(G6-1)*5)*(C8-1)/100,0))</f>
        <v>0</v>
      </c>
      <c r="L6" s="77" t="s">
        <v>11</v>
      </c>
      <c r="N6" s="74" t="s">
        <v>37</v>
      </c>
      <c r="O6">
        <v>3</v>
      </c>
      <c r="P6">
        <f>A4</f>
        <v>0</v>
      </c>
      <c r="Q6" t="str">
        <f>B4</f>
        <v>WK 1</v>
      </c>
      <c r="S6" s="75"/>
    </row>
    <row r="7" spans="1:19" ht="13.5" thickBot="1">
      <c r="A7" s="72"/>
      <c r="B7" s="1" t="s">
        <v>67</v>
      </c>
      <c r="C7" s="61"/>
      <c r="D7" t="s">
        <v>3</v>
      </c>
      <c r="E7" s="64"/>
      <c r="F7" s="64"/>
      <c r="G7" s="61"/>
      <c r="H7" s="4"/>
      <c r="I7" s="67"/>
      <c r="J7" s="56">
        <f>IF(I7&gt;0,(100-(I7-1)*5)/100*IF(F7="AB",(C6-1),(C7-1)),0)+IF(I7&gt;0,0,IF(G7&gt;0,(100-(G7-1)*5)*(C8-1)/100,0))</f>
        <v>0</v>
      </c>
      <c r="L7" s="74"/>
      <c r="N7" s="74"/>
      <c r="O7">
        <v>4</v>
      </c>
      <c r="P7">
        <f>A4</f>
        <v>0</v>
      </c>
      <c r="Q7" t="str">
        <f>B4</f>
        <v>WK 1</v>
      </c>
      <c r="S7" s="76"/>
    </row>
    <row r="8" spans="1:19" ht="13.5" thickBot="1">
      <c r="A8" s="72"/>
      <c r="B8" s="1" t="s">
        <v>68</v>
      </c>
      <c r="C8" s="62"/>
      <c r="D8" t="s">
        <v>4</v>
      </c>
      <c r="E8" s="64"/>
      <c r="F8" s="64"/>
      <c r="G8" s="61"/>
      <c r="H8" s="4"/>
      <c r="I8" s="67"/>
      <c r="J8" s="56">
        <f>IF(I8&gt;0,(100-(I8-1)*5)/100*IF(F8="AB",(C6-1),(C7-1)),0)+IF(I8&gt;0,0,IF(G8&gt;0,(100-(G8-1)*5)*(C8-1)/100,0))</f>
        <v>0</v>
      </c>
      <c r="L8" s="9">
        <f>SUM(J5:J12)</f>
        <v>0</v>
      </c>
      <c r="N8" s="9">
        <f>L8</f>
        <v>0</v>
      </c>
      <c r="O8">
        <v>5</v>
      </c>
      <c r="P8">
        <f>A4</f>
        <v>0</v>
      </c>
      <c r="Q8" t="str">
        <f>B4</f>
        <v>WK 1</v>
      </c>
      <c r="S8" s="50">
        <f>IF(COUNTIF(J$4:J12,"&gt;0")&lt;100,COUNTIF(J$4:J12,"&gt;0"),100)</f>
        <v>0</v>
      </c>
    </row>
    <row r="9" spans="1:19" ht="13.5" thickBot="1">
      <c r="A9" s="72"/>
      <c r="D9" t="s">
        <v>5</v>
      </c>
      <c r="E9" s="64"/>
      <c r="F9" s="64"/>
      <c r="G9" s="61"/>
      <c r="H9" s="4"/>
      <c r="I9" s="67"/>
      <c r="J9" s="56">
        <f>IF(I9&gt;0,(100-(I9-1)*5)/100*IF(F9="AB",(C6-1),(C7-1)),0)+IF(I9&gt;0,0,IF(G9&gt;0,(100-(G9-1)*5)*(C8-1)/100,0))</f>
        <v>0</v>
      </c>
      <c r="O9">
        <v>6</v>
      </c>
      <c r="P9">
        <f>A4</f>
        <v>0</v>
      </c>
      <c r="Q9" t="str">
        <f>B4</f>
        <v>WK 1</v>
      </c>
      <c r="R9" s="38" t="s">
        <v>69</v>
      </c>
      <c r="S9" s="9">
        <v>0</v>
      </c>
    </row>
    <row r="10" spans="1:19" ht="13.5" thickBot="1">
      <c r="A10" s="72"/>
      <c r="B10" s="1"/>
      <c r="D10" t="s">
        <v>6</v>
      </c>
      <c r="E10" s="64"/>
      <c r="F10" s="64"/>
      <c r="G10" s="61"/>
      <c r="H10" s="4"/>
      <c r="I10" s="67"/>
      <c r="J10" s="56">
        <f>IF(I10&gt;0,(100-(I10-1)*5)/100*IF(F10="AB",(C6-1),(C7-1)),0)+IF(I10&gt;0,0,IF(G10&gt;0,(100-(G10-1)*5)*(C8-1)/100,0))</f>
        <v>0</v>
      </c>
      <c r="O10">
        <v>7</v>
      </c>
      <c r="P10">
        <f>A4</f>
        <v>0</v>
      </c>
      <c r="Q10" t="str">
        <f>B4</f>
        <v>WK 1</v>
      </c>
      <c r="R10" s="38" t="s">
        <v>70</v>
      </c>
      <c r="S10" s="9">
        <v>0</v>
      </c>
    </row>
    <row r="11" spans="1:17" ht="12.75">
      <c r="A11" s="72"/>
      <c r="D11" t="s">
        <v>8</v>
      </c>
      <c r="E11" s="64"/>
      <c r="F11" s="64"/>
      <c r="G11" s="61"/>
      <c r="H11" s="4"/>
      <c r="I11" s="67"/>
      <c r="J11" s="56">
        <f>IF(I11&gt;0,(100-(I11-1)*5)/100*IF(F11="AB",(C6-1),(C7-1)),0)+IF(I11&gt;0,0,IF(G11&gt;0,(100-(G11-1)*5)*(C8-1)/100,0))</f>
        <v>0</v>
      </c>
      <c r="O11">
        <v>8</v>
      </c>
      <c r="P11">
        <f>A4</f>
        <v>0</v>
      </c>
      <c r="Q11" t="str">
        <f>B4</f>
        <v>WK 1</v>
      </c>
    </row>
    <row r="12" spans="1:17" ht="13.5" thickBot="1">
      <c r="A12" s="73"/>
      <c r="D12" t="s">
        <v>9</v>
      </c>
      <c r="E12" s="65"/>
      <c r="F12" s="65"/>
      <c r="G12" s="62"/>
      <c r="H12" s="4"/>
      <c r="I12" s="68"/>
      <c r="J12" s="57">
        <f>IF(I12&gt;0,(100-(I12-1)*5)/100*IF(F12="AB",(C6-1),(C7-1)),0)+IF(I12&gt;0,0,IF(G12&gt;0,(100-(G12-1)*5)*(C8-1)/100,0))</f>
        <v>0</v>
      </c>
      <c r="O12">
        <v>9</v>
      </c>
      <c r="P12">
        <f>A4</f>
        <v>0</v>
      </c>
      <c r="Q12" t="str">
        <f>B4</f>
        <v>WK 1</v>
      </c>
    </row>
    <row r="13" spans="1:15" ht="18.75" thickBot="1">
      <c r="A13" s="59"/>
      <c r="B13" s="29" t="str">
        <f>CONCATENATE("WK ",FIXED(INT(O13/9+1),0,1))</f>
        <v>WK 2</v>
      </c>
      <c r="E13" s="2"/>
      <c r="G13" s="2" t="s">
        <v>1</v>
      </c>
      <c r="H13" s="2"/>
      <c r="I13" s="2" t="s">
        <v>12</v>
      </c>
      <c r="J13" s="2" t="s">
        <v>7</v>
      </c>
      <c r="O13">
        <v>10</v>
      </c>
    </row>
    <row r="14" spans="1:19" ht="12.75" hidden="1">
      <c r="A14" s="71"/>
      <c r="B14" s="3" t="s">
        <v>10</v>
      </c>
      <c r="D14" t="s">
        <v>0</v>
      </c>
      <c r="E14" s="63"/>
      <c r="F14" s="63"/>
      <c r="G14" s="60"/>
      <c r="H14" s="4"/>
      <c r="I14" s="66"/>
      <c r="J14" s="55">
        <f>IF(I14&gt;0,(100-(I14-1)*5)/100*IF(F14="AB",(C15-1),(C16-1)),0)+IF(I14&gt;0,0,IF(G14&gt;0,(100-(G14-1)*5)*(C17-1)/100,0))</f>
        <v>0</v>
      </c>
      <c r="O14">
        <v>11</v>
      </c>
      <c r="P14">
        <f>A13</f>
        <v>0</v>
      </c>
      <c r="Q14" t="str">
        <f>B13</f>
        <v>WK 2</v>
      </c>
      <c r="S14" s="74" t="s">
        <v>71</v>
      </c>
    </row>
    <row r="15" spans="1:19" ht="12.75" customHeight="1" hidden="1">
      <c r="A15" s="72"/>
      <c r="B15" s="1" t="s">
        <v>66</v>
      </c>
      <c r="C15" s="60"/>
      <c r="D15" t="s">
        <v>2</v>
      </c>
      <c r="E15" s="64"/>
      <c r="F15" s="64"/>
      <c r="G15" s="61"/>
      <c r="H15" s="4"/>
      <c r="I15" s="67"/>
      <c r="J15" s="56">
        <f>IF(I15&gt;0,(100-(I15-1)*5)/100*IF(F15="AB",(C15-1),(C16-1)),0)+IF(I15&gt;0,0,IF(G15&gt;0,(100-(G15-1)*5)*(C17-1)/100,0))</f>
        <v>0</v>
      </c>
      <c r="L15" s="77" t="s">
        <v>11</v>
      </c>
      <c r="N15" s="74" t="s">
        <v>37</v>
      </c>
      <c r="O15">
        <v>12</v>
      </c>
      <c r="P15">
        <f>A13</f>
        <v>0</v>
      </c>
      <c r="Q15" t="str">
        <f>B13</f>
        <v>WK 2</v>
      </c>
      <c r="S15" s="75"/>
    </row>
    <row r="16" spans="1:19" ht="13.5" hidden="1" thickBot="1">
      <c r="A16" s="72"/>
      <c r="B16" s="1" t="s">
        <v>67</v>
      </c>
      <c r="C16" s="61"/>
      <c r="D16" t="s">
        <v>3</v>
      </c>
      <c r="E16" s="64"/>
      <c r="F16" s="64"/>
      <c r="G16" s="61"/>
      <c r="H16" s="4"/>
      <c r="I16" s="67"/>
      <c r="J16" s="56">
        <f>IF(I16&gt;0,(100-(I16-1)*5)/100*IF(F16="AB",(C15-1),(C16-1)),0)+IF(I16&gt;0,0,IF(G16&gt;0,(100-(G16-1)*5)*(C17-1)/100,0))</f>
        <v>0</v>
      </c>
      <c r="L16" s="74"/>
      <c r="N16" s="74"/>
      <c r="O16">
        <v>13</v>
      </c>
      <c r="P16">
        <f>A13</f>
        <v>0</v>
      </c>
      <c r="Q16" t="str">
        <f>B13</f>
        <v>WK 2</v>
      </c>
      <c r="S16" s="76"/>
    </row>
    <row r="17" spans="1:19" ht="13.5" hidden="1" thickBot="1">
      <c r="A17" s="72"/>
      <c r="B17" s="1" t="s">
        <v>68</v>
      </c>
      <c r="C17" s="62"/>
      <c r="D17" t="s">
        <v>4</v>
      </c>
      <c r="E17" s="64"/>
      <c r="F17" s="64"/>
      <c r="G17" s="61"/>
      <c r="H17" s="4"/>
      <c r="I17" s="67"/>
      <c r="J17" s="56">
        <f>IF(I17&gt;0,(100-(I17-1)*5)/100*IF(F17="AB",(C15-1),(C16-1)),0)+IF(I17&gt;0,0,IF(G17&gt;0,(100-(G17-1)*5)*(C17-1)/100,0))</f>
        <v>0</v>
      </c>
      <c r="L17" s="9">
        <f>SUM(J14:J21)</f>
        <v>0</v>
      </c>
      <c r="N17" s="9">
        <f>L17+N8</f>
        <v>0</v>
      </c>
      <c r="O17">
        <v>14</v>
      </c>
      <c r="P17">
        <f>A13</f>
        <v>0</v>
      </c>
      <c r="Q17" t="str">
        <f>B13</f>
        <v>WK 2</v>
      </c>
      <c r="S17" s="50">
        <f>IF(COUNTIF(J$4:J21,"&gt;0")&lt;100,COUNTIF(J$4:J21,"&gt;0"),100)</f>
        <v>0</v>
      </c>
    </row>
    <row r="18" spans="1:19" ht="13.5" hidden="1" thickBot="1">
      <c r="A18" s="72"/>
      <c r="D18" t="s">
        <v>5</v>
      </c>
      <c r="E18" s="64"/>
      <c r="F18" s="64"/>
      <c r="G18" s="61"/>
      <c r="H18" s="4"/>
      <c r="I18" s="67"/>
      <c r="J18" s="56">
        <f>IF(I18&gt;0,(100-(I18-1)*5)/100*IF(F18="AB",(C15-1),(C16-1)),0)+IF(I18&gt;0,0,IF(G18&gt;0,(100-(G18-1)*5)*(C17-1)/100,0))</f>
        <v>0</v>
      </c>
      <c r="O18">
        <v>15</v>
      </c>
      <c r="P18">
        <f>A13</f>
        <v>0</v>
      </c>
      <c r="Q18" t="str">
        <f>B13</f>
        <v>WK 2</v>
      </c>
      <c r="R18" s="38" t="s">
        <v>69</v>
      </c>
      <c r="S18" s="9">
        <v>0</v>
      </c>
    </row>
    <row r="19" spans="1:19" ht="13.5" hidden="1" thickBot="1">
      <c r="A19" s="72"/>
      <c r="B19" s="1"/>
      <c r="D19" t="s">
        <v>6</v>
      </c>
      <c r="E19" s="64"/>
      <c r="F19" s="64"/>
      <c r="G19" s="61"/>
      <c r="H19" s="4"/>
      <c r="I19" s="67"/>
      <c r="J19" s="56">
        <f>IF(I19&gt;0,(100-(I19-1)*5)/100*IF(F19="AB",(C15-1),(C16-1)),0)+IF(I19&gt;0,0,IF(G19&gt;0,(100-(G19-1)*5)*(C17-1)/100,0))</f>
        <v>0</v>
      </c>
      <c r="O19">
        <v>16</v>
      </c>
      <c r="P19">
        <f>A13</f>
        <v>0</v>
      </c>
      <c r="Q19" t="str">
        <f>B13</f>
        <v>WK 2</v>
      </c>
      <c r="R19" s="38" t="s">
        <v>70</v>
      </c>
      <c r="S19" s="9">
        <v>0</v>
      </c>
    </row>
    <row r="20" spans="1:17" ht="12.75" hidden="1">
      <c r="A20" s="72"/>
      <c r="D20" t="s">
        <v>8</v>
      </c>
      <c r="E20" s="64"/>
      <c r="F20" s="64"/>
      <c r="G20" s="61"/>
      <c r="H20" s="4"/>
      <c r="I20" s="67"/>
      <c r="J20" s="56">
        <f>IF(I20&gt;0,(100-(I20-1)*5)/100*IF(F20="AB",(C15-1),(C16-1)),0)+IF(I20&gt;0,0,IF(G20&gt;0,(100-(G20-1)*5)*(C17-1)/100,0))</f>
        <v>0</v>
      </c>
      <c r="O20">
        <v>17</v>
      </c>
      <c r="P20">
        <f>A13</f>
        <v>0</v>
      </c>
      <c r="Q20" t="str">
        <f>B13</f>
        <v>WK 2</v>
      </c>
    </row>
    <row r="21" spans="1:17" ht="13.5" hidden="1" thickBot="1">
      <c r="A21" s="73"/>
      <c r="D21" t="s">
        <v>9</v>
      </c>
      <c r="E21" s="65"/>
      <c r="F21" s="65"/>
      <c r="G21" s="62"/>
      <c r="H21" s="4"/>
      <c r="I21" s="68"/>
      <c r="J21" s="57">
        <f>IF(I21&gt;0,(100-(I21-1)*5)/100*IF(F21="AB",(C15-1),(C16-1)),0)+IF(I21&gt;0,0,IF(G21&gt;0,(100-(G21-1)*5)*(C17-1)/100,0))</f>
        <v>0</v>
      </c>
      <c r="O21">
        <v>18</v>
      </c>
      <c r="P21">
        <f>A13</f>
        <v>0</v>
      </c>
      <c r="Q21" t="str">
        <f>B13</f>
        <v>WK 2</v>
      </c>
    </row>
    <row r="22" spans="1:15" ht="18.75" thickBot="1">
      <c r="A22" s="59"/>
      <c r="B22" s="29" t="str">
        <f>CONCATENATE("WK ",FIXED(INT(O22/9+1),0,1))</f>
        <v>WK 3</v>
      </c>
      <c r="E22" s="2"/>
      <c r="G22" s="2" t="s">
        <v>1</v>
      </c>
      <c r="H22" s="2"/>
      <c r="I22" s="2" t="s">
        <v>12</v>
      </c>
      <c r="J22" s="2" t="s">
        <v>7</v>
      </c>
      <c r="O22">
        <v>19</v>
      </c>
    </row>
    <row r="23" spans="1:19" ht="12.75" hidden="1">
      <c r="A23" s="71"/>
      <c r="B23" s="3" t="s">
        <v>10</v>
      </c>
      <c r="D23" t="s">
        <v>0</v>
      </c>
      <c r="E23" s="63"/>
      <c r="F23" s="63"/>
      <c r="G23" s="60"/>
      <c r="H23" s="4"/>
      <c r="I23" s="66"/>
      <c r="J23" s="55">
        <f>IF(I23&gt;0,(100-(I23-1)*5)/100*IF(F23="AB",(C24-1),(C25-1)),0)+IF(I23&gt;0,0,IF(G23&gt;0,(100-(G23-1)*5)*(C26-1)/100,0))</f>
        <v>0</v>
      </c>
      <c r="O23">
        <v>20</v>
      </c>
      <c r="P23">
        <f>A22</f>
        <v>0</v>
      </c>
      <c r="Q23" t="str">
        <f>B22</f>
        <v>WK 3</v>
      </c>
      <c r="S23" s="74" t="s">
        <v>71</v>
      </c>
    </row>
    <row r="24" spans="1:19" ht="12.75" customHeight="1" hidden="1">
      <c r="A24" s="72"/>
      <c r="B24" s="1" t="s">
        <v>66</v>
      </c>
      <c r="C24" s="60"/>
      <c r="D24" t="s">
        <v>2</v>
      </c>
      <c r="E24" s="64"/>
      <c r="F24" s="64"/>
      <c r="G24" s="61"/>
      <c r="H24" s="4"/>
      <c r="I24" s="67"/>
      <c r="J24" s="56">
        <f>IF(I24&gt;0,(100-(I24-1)*5)/100*IF(F24="AB",(C24-1),(C25-1)),0)+IF(I24&gt;0,0,IF(G24&gt;0,(100-(G24-1)*5)*(C26-1)/100,0))</f>
        <v>0</v>
      </c>
      <c r="L24" s="77" t="s">
        <v>11</v>
      </c>
      <c r="N24" s="74" t="s">
        <v>37</v>
      </c>
      <c r="O24">
        <v>21</v>
      </c>
      <c r="P24">
        <f>A22</f>
        <v>0</v>
      </c>
      <c r="Q24" t="str">
        <f>B22</f>
        <v>WK 3</v>
      </c>
      <c r="S24" s="75"/>
    </row>
    <row r="25" spans="1:19" ht="13.5" hidden="1" thickBot="1">
      <c r="A25" s="72"/>
      <c r="B25" s="1" t="s">
        <v>67</v>
      </c>
      <c r="C25" s="61"/>
      <c r="D25" t="s">
        <v>3</v>
      </c>
      <c r="E25" s="64"/>
      <c r="F25" s="64"/>
      <c r="G25" s="61"/>
      <c r="H25" s="4"/>
      <c r="I25" s="67"/>
      <c r="J25" s="56">
        <f>IF(I25&gt;0,(100-(I25-1)*5)/100*IF(F25="AB",(C24-1),(C25-1)),0)+IF(I25&gt;0,0,IF(G25&gt;0,(100-(G25-1)*5)*(C26-1)/100,0))</f>
        <v>0</v>
      </c>
      <c r="L25" s="74"/>
      <c r="N25" s="74"/>
      <c r="O25">
        <v>22</v>
      </c>
      <c r="P25">
        <f>A22</f>
        <v>0</v>
      </c>
      <c r="Q25" t="str">
        <f>B22</f>
        <v>WK 3</v>
      </c>
      <c r="S25" s="76"/>
    </row>
    <row r="26" spans="1:19" ht="13.5" hidden="1" thickBot="1">
      <c r="A26" s="72"/>
      <c r="B26" s="1" t="s">
        <v>68</v>
      </c>
      <c r="C26" s="62"/>
      <c r="D26" t="s">
        <v>4</v>
      </c>
      <c r="E26" s="64"/>
      <c r="F26" s="64"/>
      <c r="G26" s="61"/>
      <c r="H26" s="4"/>
      <c r="I26" s="67"/>
      <c r="J26" s="56">
        <f>IF(I26&gt;0,(100-(I26-1)*5)/100*IF(F26="AB",(C24-1),(C25-1)),0)+IF(I26&gt;0,0,IF(G26&gt;0,(100-(G26-1)*5)*(C26-1)/100,0))</f>
        <v>0</v>
      </c>
      <c r="L26" s="9">
        <f>SUM(J23:J30)</f>
        <v>0</v>
      </c>
      <c r="N26" s="9">
        <f>L26+N17</f>
        <v>0</v>
      </c>
      <c r="O26">
        <v>23</v>
      </c>
      <c r="P26">
        <f>A22</f>
        <v>0</v>
      </c>
      <c r="Q26" t="str">
        <f>B22</f>
        <v>WK 3</v>
      </c>
      <c r="S26" s="50">
        <f>IF(COUNTIF(J$4:J30,"&gt;0")&lt;100,COUNTIF(J$4:J30,"&gt;0"),100)</f>
        <v>0</v>
      </c>
    </row>
    <row r="27" spans="1:19" ht="13.5" hidden="1" thickBot="1">
      <c r="A27" s="72"/>
      <c r="D27" t="s">
        <v>5</v>
      </c>
      <c r="E27" s="64"/>
      <c r="F27" s="64"/>
      <c r="G27" s="61"/>
      <c r="H27" s="4"/>
      <c r="I27" s="67"/>
      <c r="J27" s="56">
        <f>IF(I27&gt;0,(100-(I27-1)*5)/100*IF(F27="AB",(C24-1),(C25-1)),0)+IF(I27&gt;0,0,IF(G27&gt;0,(100-(G27-1)*5)*(C26-1)/100,0))</f>
        <v>0</v>
      </c>
      <c r="O27">
        <v>24</v>
      </c>
      <c r="P27">
        <f>A22</f>
        <v>0</v>
      </c>
      <c r="Q27" t="str">
        <f>B22</f>
        <v>WK 3</v>
      </c>
      <c r="R27" s="38" t="s">
        <v>69</v>
      </c>
      <c r="S27" s="9">
        <v>0</v>
      </c>
    </row>
    <row r="28" spans="1:19" ht="13.5" hidden="1" thickBot="1">
      <c r="A28" s="72"/>
      <c r="B28" s="1"/>
      <c r="D28" t="s">
        <v>6</v>
      </c>
      <c r="E28" s="64"/>
      <c r="F28" s="64"/>
      <c r="G28" s="61"/>
      <c r="H28" s="4"/>
      <c r="I28" s="67"/>
      <c r="J28" s="56">
        <f>IF(I28&gt;0,(100-(I28-1)*5)/100*IF(F28="AB",(C24-1),(C25-1)),0)+IF(I28&gt;0,0,IF(G28&gt;0,(100-(G28-1)*5)*(C26-1)/100,0))</f>
        <v>0</v>
      </c>
      <c r="O28">
        <v>25</v>
      </c>
      <c r="P28">
        <f>A22</f>
        <v>0</v>
      </c>
      <c r="Q28" t="str">
        <f>B22</f>
        <v>WK 3</v>
      </c>
      <c r="R28" s="38" t="s">
        <v>70</v>
      </c>
      <c r="S28" s="9">
        <v>0</v>
      </c>
    </row>
    <row r="29" spans="1:17" ht="12.75" hidden="1">
      <c r="A29" s="72"/>
      <c r="D29" t="s">
        <v>8</v>
      </c>
      <c r="E29" s="64"/>
      <c r="F29" s="64"/>
      <c r="G29" s="61"/>
      <c r="H29" s="4"/>
      <c r="I29" s="67"/>
      <c r="J29" s="56">
        <f>IF(I29&gt;0,(100-(I29-1)*5)/100*IF(F29="AB",(C24-1),(C25-1)),0)+IF(I29&gt;0,0,IF(G29&gt;0,(100-(G29-1)*5)*(C26-1)/100,0))</f>
        <v>0</v>
      </c>
      <c r="O29">
        <v>26</v>
      </c>
      <c r="P29">
        <f>A22</f>
        <v>0</v>
      </c>
      <c r="Q29" t="str">
        <f>B22</f>
        <v>WK 3</v>
      </c>
    </row>
    <row r="30" spans="1:17" ht="13.5" hidden="1" thickBot="1">
      <c r="A30" s="73"/>
      <c r="D30" t="s">
        <v>9</v>
      </c>
      <c r="E30" s="65"/>
      <c r="F30" s="65"/>
      <c r="G30" s="62"/>
      <c r="H30" s="4"/>
      <c r="I30" s="68"/>
      <c r="J30" s="57">
        <f>IF(I30&gt;0,(100-(I30-1)*5)/100*IF(F30="AB",(C24-1),(C25-1)),0)+IF(I30&gt;0,0,IF(G30&gt;0,(100-(G30-1)*5)*(C26-1)/100,0))</f>
        <v>0</v>
      </c>
      <c r="O30">
        <v>27</v>
      </c>
      <c r="P30">
        <f>A22</f>
        <v>0</v>
      </c>
      <c r="Q30" t="str">
        <f>B22</f>
        <v>WK 3</v>
      </c>
    </row>
    <row r="31" spans="1:15" ht="18.75" thickBot="1">
      <c r="A31" s="59"/>
      <c r="B31" s="29" t="str">
        <f>CONCATENATE("WK ",FIXED(INT(O31/9+1),0,1))</f>
        <v>WK 4</v>
      </c>
      <c r="E31" s="2"/>
      <c r="G31" s="2" t="s">
        <v>1</v>
      </c>
      <c r="H31" s="2"/>
      <c r="I31" s="2" t="s">
        <v>12</v>
      </c>
      <c r="J31" s="2" t="s">
        <v>7</v>
      </c>
      <c r="O31">
        <v>28</v>
      </c>
    </row>
    <row r="32" spans="1:19" ht="12.75" hidden="1">
      <c r="A32" s="71"/>
      <c r="B32" s="3" t="s">
        <v>10</v>
      </c>
      <c r="D32" t="s">
        <v>0</v>
      </c>
      <c r="E32" s="63"/>
      <c r="F32" s="63"/>
      <c r="G32" s="60"/>
      <c r="H32" s="4"/>
      <c r="I32" s="66"/>
      <c r="J32" s="55">
        <f>IF(I32&gt;0,(100-(I32-1)*5)/100*IF(F32="AB",(C33-1),(C34-1)),0)+IF(I32&gt;0,0,IF(G32&gt;0,(100-(G32-1)*5)*(C35-1)/100,0))</f>
        <v>0</v>
      </c>
      <c r="O32">
        <v>29</v>
      </c>
      <c r="P32">
        <f>A31</f>
        <v>0</v>
      </c>
      <c r="Q32" t="str">
        <f>B31</f>
        <v>WK 4</v>
      </c>
      <c r="S32" s="74" t="s">
        <v>71</v>
      </c>
    </row>
    <row r="33" spans="1:19" ht="12.75" customHeight="1" hidden="1">
      <c r="A33" s="72"/>
      <c r="B33" s="1" t="s">
        <v>66</v>
      </c>
      <c r="C33" s="60"/>
      <c r="D33" t="s">
        <v>2</v>
      </c>
      <c r="E33" s="64"/>
      <c r="F33" s="64"/>
      <c r="G33" s="61"/>
      <c r="H33" s="4"/>
      <c r="I33" s="67"/>
      <c r="J33" s="56">
        <f>IF(I33&gt;0,(100-(I33-1)*5)/100*IF(F33="AB",(C33-1),(C34-1)),0)+IF(I33&gt;0,0,IF(G33&gt;0,(100-(G33-1)*5)*(C35-1)/100,0))</f>
        <v>0</v>
      </c>
      <c r="L33" s="77" t="s">
        <v>11</v>
      </c>
      <c r="N33" s="74" t="s">
        <v>37</v>
      </c>
      <c r="O33">
        <v>30</v>
      </c>
      <c r="P33">
        <f>A31</f>
        <v>0</v>
      </c>
      <c r="Q33" t="str">
        <f>B31</f>
        <v>WK 4</v>
      </c>
      <c r="S33" s="75"/>
    </row>
    <row r="34" spans="1:19" ht="13.5" hidden="1" thickBot="1">
      <c r="A34" s="72"/>
      <c r="B34" s="1" t="s">
        <v>67</v>
      </c>
      <c r="C34" s="61"/>
      <c r="D34" t="s">
        <v>3</v>
      </c>
      <c r="E34" s="64"/>
      <c r="F34" s="64"/>
      <c r="G34" s="61"/>
      <c r="H34" s="4"/>
      <c r="I34" s="67"/>
      <c r="J34" s="56">
        <f>IF(I34&gt;0,(100-(I34-1)*5)/100*IF(F34="AB",(C33-1),(C34-1)),0)+IF(I34&gt;0,0,IF(G34&gt;0,(100-(G34-1)*5)*(C35-1)/100,0))</f>
        <v>0</v>
      </c>
      <c r="L34" s="74"/>
      <c r="N34" s="74"/>
      <c r="O34">
        <v>31</v>
      </c>
      <c r="P34">
        <f>A31</f>
        <v>0</v>
      </c>
      <c r="Q34" t="str">
        <f>B31</f>
        <v>WK 4</v>
      </c>
      <c r="S34" s="76"/>
    </row>
    <row r="35" spans="1:19" ht="13.5" hidden="1" thickBot="1">
      <c r="A35" s="72"/>
      <c r="B35" s="1" t="s">
        <v>68</v>
      </c>
      <c r="C35" s="62"/>
      <c r="D35" t="s">
        <v>4</v>
      </c>
      <c r="E35" s="64"/>
      <c r="F35" s="64"/>
      <c r="G35" s="61"/>
      <c r="H35" s="4"/>
      <c r="I35" s="67"/>
      <c r="J35" s="56">
        <f>IF(I35&gt;0,(100-(I35-1)*5)/100*IF(F35="AB",(C33-1),(C34-1)),0)+IF(I35&gt;0,0,IF(G35&gt;0,(100-(G35-1)*5)*(C35-1)/100,0))</f>
        <v>0</v>
      </c>
      <c r="L35" s="9">
        <f>SUM(J32:J39)</f>
        <v>0</v>
      </c>
      <c r="N35" s="9">
        <f>L35+N26</f>
        <v>0</v>
      </c>
      <c r="O35">
        <v>32</v>
      </c>
      <c r="P35">
        <f>A31</f>
        <v>0</v>
      </c>
      <c r="Q35" t="str">
        <f>B31</f>
        <v>WK 4</v>
      </c>
      <c r="S35" s="50">
        <f>IF(COUNTIF(J$4:J39,"&gt;0")&lt;100,COUNTIF(J$4:J39,"&gt;0"),100)</f>
        <v>0</v>
      </c>
    </row>
    <row r="36" spans="1:19" ht="13.5" hidden="1" thickBot="1">
      <c r="A36" s="72"/>
      <c r="D36" t="s">
        <v>5</v>
      </c>
      <c r="E36" s="64"/>
      <c r="F36" s="64"/>
      <c r="G36" s="61"/>
      <c r="H36" s="4"/>
      <c r="I36" s="67"/>
      <c r="J36" s="56">
        <f>IF(I36&gt;0,(100-(I36-1)*5)/100*IF(F36="AB",(C33-1),(C34-1)),0)+IF(I36&gt;0,0,IF(G36&gt;0,(100-(G36-1)*5)*(C35-1)/100,0))</f>
        <v>0</v>
      </c>
      <c r="O36">
        <v>33</v>
      </c>
      <c r="P36">
        <f>A31</f>
        <v>0</v>
      </c>
      <c r="Q36" t="str">
        <f>B31</f>
        <v>WK 4</v>
      </c>
      <c r="R36" s="38" t="s">
        <v>69</v>
      </c>
      <c r="S36" s="9">
        <v>0</v>
      </c>
    </row>
    <row r="37" spans="1:19" ht="13.5" hidden="1" thickBot="1">
      <c r="A37" s="72"/>
      <c r="B37" s="1"/>
      <c r="D37" t="s">
        <v>6</v>
      </c>
      <c r="E37" s="64"/>
      <c r="F37" s="64"/>
      <c r="G37" s="61"/>
      <c r="H37" s="4"/>
      <c r="I37" s="67"/>
      <c r="J37" s="56">
        <f>IF(I37&gt;0,(100-(I37-1)*5)/100*IF(F37="AB",(C33-1),(C34-1)),0)+IF(I37&gt;0,0,IF(G37&gt;0,(100-(G37-1)*5)*(C35-1)/100,0))</f>
        <v>0</v>
      </c>
      <c r="O37">
        <v>34</v>
      </c>
      <c r="P37">
        <f>A31</f>
        <v>0</v>
      </c>
      <c r="Q37" t="str">
        <f>B31</f>
        <v>WK 4</v>
      </c>
      <c r="R37" s="38" t="s">
        <v>70</v>
      </c>
      <c r="S37" s="9">
        <v>0</v>
      </c>
    </row>
    <row r="38" spans="1:17" ht="12.75" hidden="1">
      <c r="A38" s="72"/>
      <c r="D38" t="s">
        <v>8</v>
      </c>
      <c r="E38" s="64"/>
      <c r="F38" s="64"/>
      <c r="G38" s="61"/>
      <c r="H38" s="4"/>
      <c r="I38" s="67"/>
      <c r="J38" s="56">
        <f>IF(I38&gt;0,(100-(I38-1)*5)/100*IF(F38="AB",(C33-1),(C34-1)),0)+IF(I38&gt;0,0,IF(G38&gt;0,(100-(G38-1)*5)*(C35-1)/100,0))</f>
        <v>0</v>
      </c>
      <c r="O38">
        <v>35</v>
      </c>
      <c r="P38">
        <f>A31</f>
        <v>0</v>
      </c>
      <c r="Q38" t="str">
        <f>B31</f>
        <v>WK 4</v>
      </c>
    </row>
    <row r="39" spans="1:17" ht="13.5" hidden="1" thickBot="1">
      <c r="A39" s="73"/>
      <c r="D39" t="s">
        <v>9</v>
      </c>
      <c r="E39" s="65"/>
      <c r="F39" s="65"/>
      <c r="G39" s="62"/>
      <c r="H39" s="4"/>
      <c r="I39" s="68"/>
      <c r="J39" s="57">
        <f>IF(I39&gt;0,(100-(I39-1)*5)/100*IF(F39="AB",(C33-1),(C34-1)),0)+IF(I39&gt;0,0,IF(G39&gt;0,(100-(G39-1)*5)*(C35-1)/100,0))</f>
        <v>0</v>
      </c>
      <c r="O39">
        <v>36</v>
      </c>
      <c r="P39">
        <f>A31</f>
        <v>0</v>
      </c>
      <c r="Q39" t="str">
        <f>B31</f>
        <v>WK 4</v>
      </c>
    </row>
    <row r="40" spans="1:15" ht="18.75" thickBot="1">
      <c r="A40" s="59"/>
      <c r="B40" s="29" t="str">
        <f>CONCATENATE("WK ",FIXED(INT(O40/9+1),0,1))</f>
        <v>WK 5</v>
      </c>
      <c r="E40" s="2"/>
      <c r="G40" s="2" t="s">
        <v>1</v>
      </c>
      <c r="H40" s="2"/>
      <c r="I40" s="2" t="s">
        <v>12</v>
      </c>
      <c r="J40" s="2" t="s">
        <v>7</v>
      </c>
      <c r="O40">
        <v>37</v>
      </c>
    </row>
    <row r="41" spans="1:19" ht="12.75" hidden="1">
      <c r="A41" s="71"/>
      <c r="B41" s="3" t="s">
        <v>10</v>
      </c>
      <c r="D41" t="s">
        <v>0</v>
      </c>
      <c r="E41" s="63"/>
      <c r="F41" s="63"/>
      <c r="G41" s="60"/>
      <c r="H41" s="4"/>
      <c r="I41" s="66"/>
      <c r="J41" s="55">
        <f>IF(I41&gt;0,(100-(I41-1)*5)/100*IF(F41="AB",(C42-1),(C43-1)),0)+IF(I41&gt;0,0,IF(G41&gt;0,(100-(G41-1)*5)*(C44-1)/100,0))</f>
        <v>0</v>
      </c>
      <c r="O41">
        <v>38</v>
      </c>
      <c r="P41">
        <f>A40</f>
        <v>0</v>
      </c>
      <c r="Q41" t="str">
        <f>B40</f>
        <v>WK 5</v>
      </c>
      <c r="S41" s="74" t="s">
        <v>71</v>
      </c>
    </row>
    <row r="42" spans="1:19" ht="12.75" customHeight="1" hidden="1">
      <c r="A42" s="72"/>
      <c r="B42" s="1" t="s">
        <v>66</v>
      </c>
      <c r="C42" s="60"/>
      <c r="D42" t="s">
        <v>2</v>
      </c>
      <c r="E42" s="64"/>
      <c r="F42" s="64"/>
      <c r="G42" s="61"/>
      <c r="H42" s="4"/>
      <c r="I42" s="67"/>
      <c r="J42" s="56">
        <f>IF(I42&gt;0,(100-(I42-1)*5)/100*IF(F42="AB",(C42-1),(C43-1)),0)+IF(I42&gt;0,0,IF(G42&gt;0,(100-(G42-1)*5)*(C44-1)/100,0))</f>
        <v>0</v>
      </c>
      <c r="L42" s="77" t="s">
        <v>11</v>
      </c>
      <c r="N42" s="74" t="s">
        <v>37</v>
      </c>
      <c r="O42">
        <v>39</v>
      </c>
      <c r="P42">
        <f>A40</f>
        <v>0</v>
      </c>
      <c r="Q42" t="str">
        <f>B40</f>
        <v>WK 5</v>
      </c>
      <c r="S42" s="75"/>
    </row>
    <row r="43" spans="1:19" ht="13.5" hidden="1" thickBot="1">
      <c r="A43" s="72"/>
      <c r="B43" s="1" t="s">
        <v>67</v>
      </c>
      <c r="C43" s="61"/>
      <c r="D43" t="s">
        <v>3</v>
      </c>
      <c r="E43" s="64"/>
      <c r="F43" s="64"/>
      <c r="G43" s="61"/>
      <c r="H43" s="4"/>
      <c r="I43" s="67"/>
      <c r="J43" s="56">
        <f>IF(I43&gt;0,(100-(I43-1)*5)/100*IF(F43="AB",(C42-1),(C43-1)),0)+IF(I43&gt;0,0,IF(G43&gt;0,(100-(G43-1)*5)*(C44-1)/100,0))</f>
        <v>0</v>
      </c>
      <c r="L43" s="74"/>
      <c r="N43" s="74"/>
      <c r="O43">
        <v>40</v>
      </c>
      <c r="P43">
        <f>A40</f>
        <v>0</v>
      </c>
      <c r="Q43" t="str">
        <f>B40</f>
        <v>WK 5</v>
      </c>
      <c r="S43" s="76"/>
    </row>
    <row r="44" spans="1:19" ht="13.5" hidden="1" thickBot="1">
      <c r="A44" s="72"/>
      <c r="B44" s="1" t="s">
        <v>68</v>
      </c>
      <c r="C44" s="62"/>
      <c r="D44" t="s">
        <v>4</v>
      </c>
      <c r="E44" s="64"/>
      <c r="F44" s="64"/>
      <c r="G44" s="61"/>
      <c r="H44" s="4"/>
      <c r="I44" s="67"/>
      <c r="J44" s="56">
        <f>IF(I44&gt;0,(100-(I44-1)*5)/100*IF(F44="AB",(C42-1),(C43-1)),0)+IF(I44&gt;0,0,IF(G44&gt;0,(100-(G44-1)*5)*(C44-1)/100,0))</f>
        <v>0</v>
      </c>
      <c r="L44" s="9">
        <f>SUM(J41:J48)</f>
        <v>0</v>
      </c>
      <c r="N44" s="9">
        <f>L44+N35</f>
        <v>0</v>
      </c>
      <c r="O44">
        <v>41</v>
      </c>
      <c r="P44">
        <f>A40</f>
        <v>0</v>
      </c>
      <c r="Q44" t="str">
        <f>B40</f>
        <v>WK 5</v>
      </c>
      <c r="S44" s="50">
        <f>IF(COUNTIF(J$4:J48,"&gt;0")&lt;100,COUNTIF(J$4:J48,"&gt;0"),100)</f>
        <v>0</v>
      </c>
    </row>
    <row r="45" spans="1:19" ht="13.5" hidden="1" thickBot="1">
      <c r="A45" s="72"/>
      <c r="D45" t="s">
        <v>5</v>
      </c>
      <c r="E45" s="64"/>
      <c r="F45" s="64"/>
      <c r="G45" s="61"/>
      <c r="H45" s="4"/>
      <c r="I45" s="67"/>
      <c r="J45" s="56">
        <f>IF(I45&gt;0,(100-(I45-1)*5)/100*IF(F45="AB",(C42-1),(C43-1)),0)+IF(I45&gt;0,0,IF(G45&gt;0,(100-(G45-1)*5)*(C44-1)/100,0))</f>
        <v>0</v>
      </c>
      <c r="O45">
        <v>42</v>
      </c>
      <c r="P45">
        <f>A40</f>
        <v>0</v>
      </c>
      <c r="Q45" t="str">
        <f>B40</f>
        <v>WK 5</v>
      </c>
      <c r="R45" s="38" t="s">
        <v>69</v>
      </c>
      <c r="S45" s="9">
        <v>0</v>
      </c>
    </row>
    <row r="46" spans="1:19" ht="13.5" hidden="1" thickBot="1">
      <c r="A46" s="72"/>
      <c r="B46" s="1"/>
      <c r="D46" t="s">
        <v>6</v>
      </c>
      <c r="E46" s="64"/>
      <c r="F46" s="64"/>
      <c r="G46" s="61"/>
      <c r="H46" s="4"/>
      <c r="I46" s="67"/>
      <c r="J46" s="56">
        <f>IF(I46&gt;0,(100-(I46-1)*5)/100*IF(F46="AB",(C42-1),(C43-1)),0)+IF(I46&gt;0,0,IF(G46&gt;0,(100-(G46-1)*5)*(C44-1)/100,0))</f>
        <v>0</v>
      </c>
      <c r="O46">
        <v>43</v>
      </c>
      <c r="P46">
        <f>A40</f>
        <v>0</v>
      </c>
      <c r="Q46" t="str">
        <f>B40</f>
        <v>WK 5</v>
      </c>
      <c r="R46" s="38" t="s">
        <v>70</v>
      </c>
      <c r="S46" s="9">
        <v>0</v>
      </c>
    </row>
    <row r="47" spans="1:17" ht="12.75" hidden="1">
      <c r="A47" s="72"/>
      <c r="D47" t="s">
        <v>8</v>
      </c>
      <c r="E47" s="64"/>
      <c r="F47" s="64"/>
      <c r="G47" s="61"/>
      <c r="H47" s="4"/>
      <c r="I47" s="67"/>
      <c r="J47" s="56">
        <f>IF(I47&gt;0,(100-(I47-1)*5)/100*IF(F47="AB",(C42-1),(C43-1)),0)+IF(I47&gt;0,0,IF(G47&gt;0,(100-(G47-1)*5)*(C44-1)/100,0))</f>
        <v>0</v>
      </c>
      <c r="O47">
        <v>44</v>
      </c>
      <c r="P47">
        <f>A40</f>
        <v>0</v>
      </c>
      <c r="Q47" t="str">
        <f>B40</f>
        <v>WK 5</v>
      </c>
    </row>
    <row r="48" spans="1:17" ht="13.5" hidden="1" thickBot="1">
      <c r="A48" s="73"/>
      <c r="D48" t="s">
        <v>9</v>
      </c>
      <c r="E48" s="65"/>
      <c r="F48" s="65"/>
      <c r="G48" s="62"/>
      <c r="H48" s="4"/>
      <c r="I48" s="68"/>
      <c r="J48" s="57">
        <f>IF(I48&gt;0,(100-(I48-1)*5)/100*IF(F48="AB",(C42-1),(C43-1)),0)+IF(I48&gt;0,0,IF(G48&gt;0,(100-(G48-1)*5)*(C44-1)/100,0))</f>
        <v>0</v>
      </c>
      <c r="O48">
        <v>45</v>
      </c>
      <c r="P48">
        <f>A40</f>
        <v>0</v>
      </c>
      <c r="Q48" t="str">
        <f>B40</f>
        <v>WK 5</v>
      </c>
    </row>
    <row r="49" spans="1:15" ht="18.75" thickBot="1">
      <c r="A49" s="59"/>
      <c r="B49" s="29" t="str">
        <f>CONCATENATE("WK ",FIXED(INT(O49/9+1),0,1))</f>
        <v>WK 6</v>
      </c>
      <c r="E49" s="2"/>
      <c r="G49" s="2" t="s">
        <v>1</v>
      </c>
      <c r="H49" s="2"/>
      <c r="I49" s="2" t="s">
        <v>12</v>
      </c>
      <c r="J49" s="2" t="s">
        <v>7</v>
      </c>
      <c r="O49">
        <v>46</v>
      </c>
    </row>
    <row r="50" spans="1:19" ht="12.75" hidden="1">
      <c r="A50" s="71"/>
      <c r="B50" s="3" t="s">
        <v>10</v>
      </c>
      <c r="D50" t="s">
        <v>0</v>
      </c>
      <c r="E50" s="63"/>
      <c r="F50" s="63"/>
      <c r="G50" s="60"/>
      <c r="H50" s="4"/>
      <c r="I50" s="66"/>
      <c r="J50" s="55">
        <f>IF(I50&gt;0,(100-(I50-1)*5)/100*IF(F50="AB",(C51-1),(C52-1)),0)+IF(I50&gt;0,0,IF(G50&gt;0,(100-(G50-1)*5)*(C53-1)/100,0))</f>
        <v>0</v>
      </c>
      <c r="O50">
        <v>47</v>
      </c>
      <c r="P50">
        <f>A49</f>
        <v>0</v>
      </c>
      <c r="Q50" t="str">
        <f>B49</f>
        <v>WK 6</v>
      </c>
      <c r="S50" s="74" t="s">
        <v>71</v>
      </c>
    </row>
    <row r="51" spans="1:19" ht="12.75" customHeight="1" hidden="1">
      <c r="A51" s="72"/>
      <c r="B51" s="1" t="s">
        <v>66</v>
      </c>
      <c r="C51" s="60"/>
      <c r="D51" t="s">
        <v>2</v>
      </c>
      <c r="E51" s="64"/>
      <c r="F51" s="64"/>
      <c r="G51" s="61"/>
      <c r="H51" s="4"/>
      <c r="I51" s="67"/>
      <c r="J51" s="56">
        <f>IF(I51&gt;0,(100-(I51-1)*5)/100*IF(F51="AB",(C51-1),(C52-1)),0)+IF(I51&gt;0,0,IF(G51&gt;0,(100-(G51-1)*5)*(C53-1)/100,0))</f>
        <v>0</v>
      </c>
      <c r="L51" s="77" t="s">
        <v>11</v>
      </c>
      <c r="N51" s="74" t="s">
        <v>37</v>
      </c>
      <c r="O51">
        <v>48</v>
      </c>
      <c r="P51">
        <f>A49</f>
        <v>0</v>
      </c>
      <c r="Q51" t="str">
        <f>B49</f>
        <v>WK 6</v>
      </c>
      <c r="S51" s="75"/>
    </row>
    <row r="52" spans="1:19" ht="13.5" hidden="1" thickBot="1">
      <c r="A52" s="72"/>
      <c r="B52" s="1" t="s">
        <v>67</v>
      </c>
      <c r="C52" s="61"/>
      <c r="D52" t="s">
        <v>3</v>
      </c>
      <c r="E52" s="64"/>
      <c r="F52" s="64"/>
      <c r="G52" s="61"/>
      <c r="H52" s="4"/>
      <c r="I52" s="67"/>
      <c r="J52" s="56">
        <f>IF(I52&gt;0,(100-(I52-1)*5)/100*IF(F52="AB",(C51-1),(C52-1)),0)+IF(I52&gt;0,0,IF(G52&gt;0,(100-(G52-1)*5)*(C53-1)/100,0))</f>
        <v>0</v>
      </c>
      <c r="L52" s="74"/>
      <c r="N52" s="74"/>
      <c r="O52">
        <v>49</v>
      </c>
      <c r="P52">
        <f>A49</f>
        <v>0</v>
      </c>
      <c r="Q52" t="str">
        <f>B49</f>
        <v>WK 6</v>
      </c>
      <c r="S52" s="76"/>
    </row>
    <row r="53" spans="1:19" ht="13.5" hidden="1" thickBot="1">
      <c r="A53" s="72"/>
      <c r="B53" s="1" t="s">
        <v>68</v>
      </c>
      <c r="C53" s="62"/>
      <c r="D53" t="s">
        <v>4</v>
      </c>
      <c r="E53" s="64"/>
      <c r="F53" s="64"/>
      <c r="G53" s="61"/>
      <c r="H53" s="4"/>
      <c r="I53" s="67"/>
      <c r="J53" s="56">
        <f>IF(I53&gt;0,(100-(I53-1)*5)/100*IF(F53="AB",(C51-1),(C52-1)),0)+IF(I53&gt;0,0,IF(G53&gt;0,(100-(G53-1)*5)*(C53-1)/100,0))</f>
        <v>0</v>
      </c>
      <c r="L53" s="9">
        <f>SUM(J50:J57)</f>
        <v>0</v>
      </c>
      <c r="N53" s="9">
        <f>L53+N44</f>
        <v>0</v>
      </c>
      <c r="O53">
        <v>50</v>
      </c>
      <c r="P53">
        <f>A49</f>
        <v>0</v>
      </c>
      <c r="Q53" t="str">
        <f>B49</f>
        <v>WK 6</v>
      </c>
      <c r="S53" s="50">
        <f>IF(COUNTIF(J$4:J57,"&gt;0")&lt;100,COUNTIF(J$4:J57,"&gt;0"),100)</f>
        <v>0</v>
      </c>
    </row>
    <row r="54" spans="1:19" ht="13.5" hidden="1" thickBot="1">
      <c r="A54" s="72"/>
      <c r="D54" t="s">
        <v>5</v>
      </c>
      <c r="E54" s="64"/>
      <c r="F54" s="64"/>
      <c r="G54" s="61"/>
      <c r="H54" s="4"/>
      <c r="I54" s="67"/>
      <c r="J54" s="56">
        <f>IF(I54&gt;0,(100-(I54-1)*5)/100*IF(F54="AB",(C51-1),(C52-1)),0)+IF(I54&gt;0,0,IF(G54&gt;0,(100-(G54-1)*5)*(C53-1)/100,0))</f>
        <v>0</v>
      </c>
      <c r="O54">
        <v>51</v>
      </c>
      <c r="P54">
        <f>A49</f>
        <v>0</v>
      </c>
      <c r="Q54" t="str">
        <f>B49</f>
        <v>WK 6</v>
      </c>
      <c r="R54" s="38" t="s">
        <v>69</v>
      </c>
      <c r="S54" s="9">
        <v>0</v>
      </c>
    </row>
    <row r="55" spans="1:19" ht="13.5" hidden="1" thickBot="1">
      <c r="A55" s="72"/>
      <c r="B55" s="1"/>
      <c r="D55" t="s">
        <v>6</v>
      </c>
      <c r="E55" s="64"/>
      <c r="F55" s="64"/>
      <c r="G55" s="61"/>
      <c r="H55" s="4"/>
      <c r="I55" s="67"/>
      <c r="J55" s="56">
        <f>IF(I55&gt;0,(100-(I55-1)*5)/100*IF(F55="AB",(C51-1),(C52-1)),0)+IF(I55&gt;0,0,IF(G55&gt;0,(100-(G55-1)*5)*(C53-1)/100,0))</f>
        <v>0</v>
      </c>
      <c r="O55">
        <v>52</v>
      </c>
      <c r="P55">
        <f>A49</f>
        <v>0</v>
      </c>
      <c r="Q55" t="str">
        <f>B49</f>
        <v>WK 6</v>
      </c>
      <c r="R55" s="38" t="s">
        <v>70</v>
      </c>
      <c r="S55" s="9">
        <v>0</v>
      </c>
    </row>
    <row r="56" spans="1:17" ht="12.75" hidden="1">
      <c r="A56" s="72"/>
      <c r="D56" t="s">
        <v>8</v>
      </c>
      <c r="E56" s="64"/>
      <c r="F56" s="64"/>
      <c r="G56" s="61"/>
      <c r="H56" s="4"/>
      <c r="I56" s="67"/>
      <c r="J56" s="56">
        <f>IF(I56&gt;0,(100-(I56-1)*5)/100*IF(F56="AB",(C51-1),(C52-1)),0)+IF(I56&gt;0,0,IF(G56&gt;0,(100-(G56-1)*5)*(C53-1)/100,0))</f>
        <v>0</v>
      </c>
      <c r="O56">
        <v>53</v>
      </c>
      <c r="P56">
        <f>A49</f>
        <v>0</v>
      </c>
      <c r="Q56" t="str">
        <f>B49</f>
        <v>WK 6</v>
      </c>
    </row>
    <row r="57" spans="1:17" ht="13.5" hidden="1" thickBot="1">
      <c r="A57" s="73"/>
      <c r="D57" t="s">
        <v>9</v>
      </c>
      <c r="E57" s="65"/>
      <c r="F57" s="65"/>
      <c r="G57" s="62"/>
      <c r="H57" s="4"/>
      <c r="I57" s="68"/>
      <c r="J57" s="57">
        <f>IF(I57&gt;0,(100-(I57-1)*5)/100*IF(F57="AB",(C51-1),(C52-1)),0)+IF(I57&gt;0,0,IF(G57&gt;0,(100-(G57-1)*5)*(C53-1)/100,0))</f>
        <v>0</v>
      </c>
      <c r="O57">
        <v>54</v>
      </c>
      <c r="P57">
        <f>A49</f>
        <v>0</v>
      </c>
      <c r="Q57" t="str">
        <f>B49</f>
        <v>WK 6</v>
      </c>
    </row>
    <row r="58" spans="1:15" ht="18.75" thickBot="1">
      <c r="A58" s="59"/>
      <c r="B58" s="29" t="str">
        <f>CONCATENATE("WK ",FIXED(INT(O58/9+1),0,1))</f>
        <v>WK 7</v>
      </c>
      <c r="E58" s="2"/>
      <c r="G58" s="2" t="s">
        <v>1</v>
      </c>
      <c r="H58" s="2"/>
      <c r="I58" s="2" t="s">
        <v>12</v>
      </c>
      <c r="J58" s="2" t="s">
        <v>7</v>
      </c>
      <c r="O58">
        <v>55</v>
      </c>
    </row>
    <row r="59" spans="1:19" ht="12.75" hidden="1">
      <c r="A59" s="71"/>
      <c r="B59" s="3" t="s">
        <v>10</v>
      </c>
      <c r="D59" t="s">
        <v>0</v>
      </c>
      <c r="E59" s="63"/>
      <c r="F59" s="63"/>
      <c r="G59" s="60"/>
      <c r="H59" s="4"/>
      <c r="I59" s="66"/>
      <c r="J59" s="55">
        <f>IF(I59&gt;0,(100-(I59-1)*5)/100*IF(F59="AB",(C60-1),(C61-1)),0)+IF(I59&gt;0,0,IF(G59&gt;0,(100-(G59-1)*5)*(C62-1)/100,0))</f>
        <v>0</v>
      </c>
      <c r="O59">
        <v>56</v>
      </c>
      <c r="P59">
        <f>A58</f>
        <v>0</v>
      </c>
      <c r="Q59" t="str">
        <f>B58</f>
        <v>WK 7</v>
      </c>
      <c r="S59" s="74" t="s">
        <v>71</v>
      </c>
    </row>
    <row r="60" spans="1:19" ht="12.75" customHeight="1" hidden="1">
      <c r="A60" s="72"/>
      <c r="B60" s="1" t="s">
        <v>66</v>
      </c>
      <c r="C60" s="60"/>
      <c r="D60" t="s">
        <v>2</v>
      </c>
      <c r="E60" s="64"/>
      <c r="F60" s="64"/>
      <c r="G60" s="61"/>
      <c r="H60" s="4"/>
      <c r="I60" s="67"/>
      <c r="J60" s="56">
        <f>IF(I60&gt;0,(100-(I60-1)*5)/100*IF(F60="AB",(C60-1),(C61-1)),0)+IF(I60&gt;0,0,IF(G60&gt;0,(100-(G60-1)*5)*(C62-1)/100,0))</f>
        <v>0</v>
      </c>
      <c r="L60" s="77" t="s">
        <v>11</v>
      </c>
      <c r="N60" s="74" t="s">
        <v>37</v>
      </c>
      <c r="O60">
        <v>57</v>
      </c>
      <c r="P60">
        <f>A58</f>
        <v>0</v>
      </c>
      <c r="Q60" t="str">
        <f>B58</f>
        <v>WK 7</v>
      </c>
      <c r="S60" s="75"/>
    </row>
    <row r="61" spans="1:19" ht="13.5" hidden="1" thickBot="1">
      <c r="A61" s="72"/>
      <c r="B61" s="1" t="s">
        <v>67</v>
      </c>
      <c r="C61" s="61"/>
      <c r="D61" t="s">
        <v>3</v>
      </c>
      <c r="E61" s="64"/>
      <c r="F61" s="64"/>
      <c r="G61" s="61"/>
      <c r="H61" s="4"/>
      <c r="I61" s="67"/>
      <c r="J61" s="56">
        <f>IF(I61&gt;0,(100-(I61-1)*5)/100*IF(F61="AB",(C60-1),(C61-1)),0)+IF(I61&gt;0,0,IF(G61&gt;0,(100-(G61-1)*5)*(C62-1)/100,0))</f>
        <v>0</v>
      </c>
      <c r="L61" s="74"/>
      <c r="N61" s="74"/>
      <c r="O61">
        <v>58</v>
      </c>
      <c r="P61">
        <f>A58</f>
        <v>0</v>
      </c>
      <c r="Q61" t="str">
        <f>B58</f>
        <v>WK 7</v>
      </c>
      <c r="S61" s="76"/>
    </row>
    <row r="62" spans="1:19" ht="13.5" hidden="1" thickBot="1">
      <c r="A62" s="72"/>
      <c r="B62" s="1" t="s">
        <v>68</v>
      </c>
      <c r="C62" s="62"/>
      <c r="D62" t="s">
        <v>4</v>
      </c>
      <c r="E62" s="64"/>
      <c r="F62" s="64"/>
      <c r="G62" s="61"/>
      <c r="H62" s="4"/>
      <c r="I62" s="67"/>
      <c r="J62" s="56">
        <f>IF(I62&gt;0,(100-(I62-1)*5)/100*IF(F62="AB",(C60-1),(C61-1)),0)+IF(I62&gt;0,0,IF(G62&gt;0,(100-(G62-1)*5)*(C62-1)/100,0))</f>
        <v>0</v>
      </c>
      <c r="L62" s="9">
        <f>SUM(J59:J66)</f>
        <v>0</v>
      </c>
      <c r="N62" s="9">
        <f>L62+N53</f>
        <v>0</v>
      </c>
      <c r="O62">
        <v>59</v>
      </c>
      <c r="P62">
        <f>A58</f>
        <v>0</v>
      </c>
      <c r="Q62" t="str">
        <f>B58</f>
        <v>WK 7</v>
      </c>
      <c r="S62" s="50">
        <f>IF(COUNTIF(J$4:J66,"&gt;0")&lt;100,COUNTIF(J$4:J66,"&gt;0"),100)</f>
        <v>0</v>
      </c>
    </row>
    <row r="63" spans="1:19" ht="13.5" hidden="1" thickBot="1">
      <c r="A63" s="72"/>
      <c r="D63" t="s">
        <v>5</v>
      </c>
      <c r="E63" s="64"/>
      <c r="F63" s="64"/>
      <c r="G63" s="61"/>
      <c r="H63" s="4"/>
      <c r="I63" s="67"/>
      <c r="J63" s="56">
        <f>IF(I63&gt;0,(100-(I63-1)*5)/100*IF(F63="AB",(C60-1),(C61-1)),0)+IF(I63&gt;0,0,IF(G63&gt;0,(100-(G63-1)*5)*(C62-1)/100,0))</f>
        <v>0</v>
      </c>
      <c r="O63">
        <v>60</v>
      </c>
      <c r="P63">
        <f>A58</f>
        <v>0</v>
      </c>
      <c r="Q63" t="str">
        <f>B58</f>
        <v>WK 7</v>
      </c>
      <c r="R63" s="38" t="s">
        <v>69</v>
      </c>
      <c r="S63" s="9">
        <v>0</v>
      </c>
    </row>
    <row r="64" spans="1:19" ht="13.5" hidden="1" thickBot="1">
      <c r="A64" s="72"/>
      <c r="B64" s="1"/>
      <c r="D64" t="s">
        <v>6</v>
      </c>
      <c r="E64" s="64"/>
      <c r="F64" s="64"/>
      <c r="G64" s="61"/>
      <c r="H64" s="4"/>
      <c r="I64" s="67"/>
      <c r="J64" s="56">
        <f>IF(I64&gt;0,(100-(I64-1)*5)/100*IF(F64="AB",(C60-1),(C61-1)),0)+IF(I64&gt;0,0,IF(G64&gt;0,(100-(G64-1)*5)*(C62-1)/100,0))</f>
        <v>0</v>
      </c>
      <c r="O64">
        <v>61</v>
      </c>
      <c r="P64">
        <f>A58</f>
        <v>0</v>
      </c>
      <c r="Q64" t="str">
        <f>B58</f>
        <v>WK 7</v>
      </c>
      <c r="R64" s="38" t="s">
        <v>70</v>
      </c>
      <c r="S64" s="9">
        <v>0</v>
      </c>
    </row>
    <row r="65" spans="1:17" ht="12.75" hidden="1">
      <c r="A65" s="72"/>
      <c r="D65" t="s">
        <v>8</v>
      </c>
      <c r="E65" s="64"/>
      <c r="F65" s="64"/>
      <c r="G65" s="61"/>
      <c r="H65" s="4"/>
      <c r="I65" s="67"/>
      <c r="J65" s="56">
        <f>IF(I65&gt;0,(100-(I65-1)*5)/100*IF(F65="AB",(C60-1),(C61-1)),0)+IF(I65&gt;0,0,IF(G65&gt;0,(100-(G65-1)*5)*(C62-1)/100,0))</f>
        <v>0</v>
      </c>
      <c r="O65">
        <v>62</v>
      </c>
      <c r="P65">
        <f>A58</f>
        <v>0</v>
      </c>
      <c r="Q65" t="str">
        <f>B58</f>
        <v>WK 7</v>
      </c>
    </row>
    <row r="66" spans="1:17" ht="13.5" hidden="1" thickBot="1">
      <c r="A66" s="73"/>
      <c r="D66" t="s">
        <v>9</v>
      </c>
      <c r="E66" s="65"/>
      <c r="F66" s="65"/>
      <c r="G66" s="62"/>
      <c r="H66" s="4"/>
      <c r="I66" s="68"/>
      <c r="J66" s="57">
        <f>IF(I66&gt;0,(100-(I66-1)*5)/100*IF(F66="AB",(C60-1),(C61-1)),0)+IF(I66&gt;0,0,IF(G66&gt;0,(100-(G66-1)*5)*(C62-1)/100,0))</f>
        <v>0</v>
      </c>
      <c r="O66">
        <v>63</v>
      </c>
      <c r="P66">
        <f>A58</f>
        <v>0</v>
      </c>
      <c r="Q66" t="str">
        <f>B58</f>
        <v>WK 7</v>
      </c>
    </row>
    <row r="67" spans="1:15" ht="18.75" thickBot="1">
      <c r="A67" s="59"/>
      <c r="B67" s="29" t="str">
        <f>CONCATENATE("WK ",FIXED(INT(O67/9+1),0,1))</f>
        <v>WK 8</v>
      </c>
      <c r="E67" s="2"/>
      <c r="G67" s="2" t="s">
        <v>1</v>
      </c>
      <c r="H67" s="2"/>
      <c r="I67" s="2" t="s">
        <v>12</v>
      </c>
      <c r="J67" s="2" t="s">
        <v>7</v>
      </c>
      <c r="O67">
        <v>64</v>
      </c>
    </row>
    <row r="68" spans="1:19" ht="12.75" hidden="1">
      <c r="A68" s="71"/>
      <c r="B68" s="3" t="s">
        <v>10</v>
      </c>
      <c r="D68" t="s">
        <v>0</v>
      </c>
      <c r="E68" s="63"/>
      <c r="F68" s="63"/>
      <c r="G68" s="60"/>
      <c r="H68" s="4"/>
      <c r="I68" s="66"/>
      <c r="J68" s="55">
        <f>IF(I68&gt;0,(100-(I68-1)*5)/100*IF(F68="AB",(C69-1),(C70-1)),0)+IF(I68&gt;0,0,IF(G68&gt;0,(100-(G68-1)*5)*(C71-1)/100,0))</f>
        <v>0</v>
      </c>
      <c r="O68">
        <v>65</v>
      </c>
      <c r="P68">
        <f>A67</f>
        <v>0</v>
      </c>
      <c r="Q68" t="str">
        <f>B67</f>
        <v>WK 8</v>
      </c>
      <c r="S68" s="74" t="s">
        <v>71</v>
      </c>
    </row>
    <row r="69" spans="1:19" ht="12.75" customHeight="1" hidden="1">
      <c r="A69" s="72"/>
      <c r="B69" s="1" t="s">
        <v>66</v>
      </c>
      <c r="C69" s="60"/>
      <c r="D69" t="s">
        <v>2</v>
      </c>
      <c r="E69" s="64"/>
      <c r="F69" s="64"/>
      <c r="G69" s="61"/>
      <c r="H69" s="4"/>
      <c r="I69" s="67"/>
      <c r="J69" s="56">
        <f>IF(I69&gt;0,(100-(I69-1)*5)/100*IF(F69="AB",(C69-1),(C70-1)),0)+IF(I69&gt;0,0,IF(G69&gt;0,(100-(G69-1)*5)*(C71-1)/100,0))</f>
        <v>0</v>
      </c>
      <c r="L69" s="77" t="s">
        <v>11</v>
      </c>
      <c r="N69" s="74" t="s">
        <v>37</v>
      </c>
      <c r="O69">
        <v>66</v>
      </c>
      <c r="P69">
        <f>A67</f>
        <v>0</v>
      </c>
      <c r="Q69" t="str">
        <f>B67</f>
        <v>WK 8</v>
      </c>
      <c r="S69" s="75"/>
    </row>
    <row r="70" spans="1:19" ht="13.5" hidden="1" thickBot="1">
      <c r="A70" s="72"/>
      <c r="B70" s="1" t="s">
        <v>67</v>
      </c>
      <c r="C70" s="61"/>
      <c r="D70" t="s">
        <v>3</v>
      </c>
      <c r="E70" s="64"/>
      <c r="F70" s="64"/>
      <c r="G70" s="61"/>
      <c r="H70" s="4"/>
      <c r="I70" s="67"/>
      <c r="J70" s="56">
        <f>IF(I70&gt;0,(100-(I70-1)*5)/100*IF(F70="AB",(C69-1),(C70-1)),0)+IF(I70&gt;0,0,IF(G70&gt;0,(100-(G70-1)*5)*(C71-1)/100,0))</f>
        <v>0</v>
      </c>
      <c r="L70" s="74"/>
      <c r="N70" s="74"/>
      <c r="O70">
        <v>67</v>
      </c>
      <c r="P70">
        <f>A67</f>
        <v>0</v>
      </c>
      <c r="Q70" t="str">
        <f>B67</f>
        <v>WK 8</v>
      </c>
      <c r="S70" s="76"/>
    </row>
    <row r="71" spans="1:19" ht="13.5" hidden="1" thickBot="1">
      <c r="A71" s="72"/>
      <c r="B71" s="1" t="s">
        <v>68</v>
      </c>
      <c r="C71" s="62"/>
      <c r="D71" t="s">
        <v>4</v>
      </c>
      <c r="E71" s="64"/>
      <c r="F71" s="64"/>
      <c r="G71" s="61"/>
      <c r="H71" s="4"/>
      <c r="I71" s="67"/>
      <c r="J71" s="56">
        <f>IF(I71&gt;0,(100-(I71-1)*5)/100*IF(F71="AB",(C69-1),(C70-1)),0)+IF(I71&gt;0,0,IF(G71&gt;0,(100-(G71-1)*5)*(C71-1)/100,0))</f>
        <v>0</v>
      </c>
      <c r="L71" s="9">
        <f>SUM(J68:J75)</f>
        <v>0</v>
      </c>
      <c r="N71" s="9">
        <f>L71+N62</f>
        <v>0</v>
      </c>
      <c r="O71">
        <v>68</v>
      </c>
      <c r="P71">
        <f>A67</f>
        <v>0</v>
      </c>
      <c r="Q71" t="str">
        <f>B67</f>
        <v>WK 8</v>
      </c>
      <c r="S71" s="50">
        <f>IF(COUNTIF(J$4:J75,"&gt;0")&lt;100,COUNTIF(J$4:J75,"&gt;0"),100)</f>
        <v>0</v>
      </c>
    </row>
    <row r="72" spans="1:19" ht="13.5" hidden="1" thickBot="1">
      <c r="A72" s="72"/>
      <c r="D72" t="s">
        <v>5</v>
      </c>
      <c r="E72" s="64"/>
      <c r="F72" s="64"/>
      <c r="G72" s="61"/>
      <c r="H72" s="4"/>
      <c r="I72" s="67"/>
      <c r="J72" s="56">
        <f>IF(I72&gt;0,(100-(I72-1)*5)/100*IF(F72="AB",(C69-1),(C70-1)),0)+IF(I72&gt;0,0,IF(G72&gt;0,(100-(G72-1)*5)*(C71-1)/100,0))</f>
        <v>0</v>
      </c>
      <c r="O72">
        <v>69</v>
      </c>
      <c r="P72">
        <f>A67</f>
        <v>0</v>
      </c>
      <c r="Q72" t="str">
        <f>B67</f>
        <v>WK 8</v>
      </c>
      <c r="R72" s="38" t="s">
        <v>69</v>
      </c>
      <c r="S72" s="9">
        <v>0</v>
      </c>
    </row>
    <row r="73" spans="1:19" ht="13.5" hidden="1" thickBot="1">
      <c r="A73" s="72"/>
      <c r="B73" s="1"/>
      <c r="D73" t="s">
        <v>6</v>
      </c>
      <c r="E73" s="64"/>
      <c r="F73" s="64"/>
      <c r="G73" s="61"/>
      <c r="H73" s="4"/>
      <c r="I73" s="67"/>
      <c r="J73" s="56">
        <f>IF(I73&gt;0,(100-(I73-1)*5)/100*IF(F73="AB",(C69-1),(C70-1)),0)+IF(I73&gt;0,0,IF(G73&gt;0,(100-(G73-1)*5)*(C71-1)/100,0))</f>
        <v>0</v>
      </c>
      <c r="O73">
        <v>70</v>
      </c>
      <c r="P73">
        <f>A67</f>
        <v>0</v>
      </c>
      <c r="Q73" t="str">
        <f>B67</f>
        <v>WK 8</v>
      </c>
      <c r="R73" s="38" t="s">
        <v>70</v>
      </c>
      <c r="S73" s="9">
        <v>0</v>
      </c>
    </row>
    <row r="74" spans="1:17" ht="12.75" hidden="1">
      <c r="A74" s="72"/>
      <c r="D74" t="s">
        <v>8</v>
      </c>
      <c r="E74" s="64"/>
      <c r="F74" s="64"/>
      <c r="G74" s="61"/>
      <c r="H74" s="4"/>
      <c r="I74" s="67"/>
      <c r="J74" s="56">
        <f>IF(I74&gt;0,(100-(I74-1)*5)/100*IF(F74="AB",(C69-1),(C70-1)),0)+IF(I74&gt;0,0,IF(G74&gt;0,(100-(G74-1)*5)*(C71-1)/100,0))</f>
        <v>0</v>
      </c>
      <c r="O74">
        <v>71</v>
      </c>
      <c r="P74">
        <f>A67</f>
        <v>0</v>
      </c>
      <c r="Q74" t="str">
        <f>B67</f>
        <v>WK 8</v>
      </c>
    </row>
    <row r="75" spans="1:17" ht="13.5" hidden="1" thickBot="1">
      <c r="A75" s="73"/>
      <c r="D75" t="s">
        <v>9</v>
      </c>
      <c r="E75" s="65"/>
      <c r="F75" s="65"/>
      <c r="G75" s="62"/>
      <c r="H75" s="4"/>
      <c r="I75" s="68"/>
      <c r="J75" s="57">
        <f>IF(I75&gt;0,(100-(I75-1)*5)/100*IF(F75="AB",(C69-1),(C70-1)),0)+IF(I75&gt;0,0,IF(G75&gt;0,(100-(G75-1)*5)*(C71-1)/100,0))</f>
        <v>0</v>
      </c>
      <c r="O75">
        <v>72</v>
      </c>
      <c r="P75">
        <f>A67</f>
        <v>0</v>
      </c>
      <c r="Q75" t="str">
        <f>B67</f>
        <v>WK 8</v>
      </c>
    </row>
    <row r="76" spans="1:15" ht="18.75" thickBot="1">
      <c r="A76" s="59"/>
      <c r="B76" s="29" t="str">
        <f>CONCATENATE("WK ",FIXED(INT(O76/9+1),0,1))</f>
        <v>WK 9</v>
      </c>
      <c r="E76" s="2"/>
      <c r="G76" s="2" t="s">
        <v>1</v>
      </c>
      <c r="H76" s="2"/>
      <c r="I76" s="2" t="s">
        <v>12</v>
      </c>
      <c r="J76" s="2" t="s">
        <v>7</v>
      </c>
      <c r="O76">
        <v>73</v>
      </c>
    </row>
    <row r="77" spans="1:19" ht="12.75" hidden="1">
      <c r="A77" s="71"/>
      <c r="B77" s="3" t="s">
        <v>10</v>
      </c>
      <c r="D77" t="s">
        <v>0</v>
      </c>
      <c r="E77" s="63"/>
      <c r="F77" s="63"/>
      <c r="G77" s="60"/>
      <c r="H77" s="4"/>
      <c r="I77" s="66"/>
      <c r="J77" s="55">
        <f>IF(I77&gt;0,(100-(I77-1)*5)/100*IF(F77="AB",(C78-1),(C79-1)),0)+IF(I77&gt;0,0,IF(G77&gt;0,(100-(G77-1)*5)*(C80-1)/100,0))</f>
        <v>0</v>
      </c>
      <c r="O77">
        <v>74</v>
      </c>
      <c r="P77">
        <f>A76</f>
        <v>0</v>
      </c>
      <c r="Q77" t="str">
        <f>B76</f>
        <v>WK 9</v>
      </c>
      <c r="S77" s="74" t="s">
        <v>71</v>
      </c>
    </row>
    <row r="78" spans="1:19" ht="12.75" customHeight="1" hidden="1">
      <c r="A78" s="72"/>
      <c r="B78" s="1" t="s">
        <v>66</v>
      </c>
      <c r="C78" s="60"/>
      <c r="D78" t="s">
        <v>2</v>
      </c>
      <c r="E78" s="64"/>
      <c r="F78" s="64"/>
      <c r="G78" s="61"/>
      <c r="H78" s="4"/>
      <c r="I78" s="67"/>
      <c r="J78" s="56">
        <f>IF(I78&gt;0,(100-(I78-1)*5)/100*IF(F78="AB",(C78-1),(C79-1)),0)+IF(I78&gt;0,0,IF(G78&gt;0,(100-(G78-1)*5)*(C80-1)/100,0))</f>
        <v>0</v>
      </c>
      <c r="L78" s="77" t="s">
        <v>11</v>
      </c>
      <c r="N78" s="74" t="s">
        <v>37</v>
      </c>
      <c r="O78">
        <v>75</v>
      </c>
      <c r="P78">
        <f>A76</f>
        <v>0</v>
      </c>
      <c r="Q78" t="str">
        <f>B76</f>
        <v>WK 9</v>
      </c>
      <c r="S78" s="75"/>
    </row>
    <row r="79" spans="1:19" ht="13.5" hidden="1" thickBot="1">
      <c r="A79" s="72"/>
      <c r="B79" s="1" t="s">
        <v>67</v>
      </c>
      <c r="C79" s="61"/>
      <c r="D79" t="s">
        <v>3</v>
      </c>
      <c r="E79" s="64"/>
      <c r="F79" s="64"/>
      <c r="G79" s="61"/>
      <c r="H79" s="4"/>
      <c r="I79" s="67"/>
      <c r="J79" s="56">
        <f>IF(I79&gt;0,(100-(I79-1)*5)/100*IF(F79="AB",(C78-1),(C79-1)),0)+IF(I79&gt;0,0,IF(G79&gt;0,(100-(G79-1)*5)*(C80-1)/100,0))</f>
        <v>0</v>
      </c>
      <c r="L79" s="74"/>
      <c r="N79" s="74"/>
      <c r="O79">
        <v>76</v>
      </c>
      <c r="P79">
        <f>A76</f>
        <v>0</v>
      </c>
      <c r="Q79" t="str">
        <f>B76</f>
        <v>WK 9</v>
      </c>
      <c r="S79" s="76"/>
    </row>
    <row r="80" spans="1:19" ht="13.5" hidden="1" thickBot="1">
      <c r="A80" s="72"/>
      <c r="B80" s="1" t="s">
        <v>68</v>
      </c>
      <c r="C80" s="62"/>
      <c r="D80" t="s">
        <v>4</v>
      </c>
      <c r="E80" s="64"/>
      <c r="F80" s="64"/>
      <c r="G80" s="61"/>
      <c r="H80" s="4"/>
      <c r="I80" s="67"/>
      <c r="J80" s="56">
        <f>IF(I80&gt;0,(100-(I80-1)*5)/100*IF(F80="AB",(C78-1),(C79-1)),0)+IF(I80&gt;0,0,IF(G80&gt;0,(100-(G80-1)*5)*(C80-1)/100,0))</f>
        <v>0</v>
      </c>
      <c r="L80" s="9">
        <f>SUM(J77:J84)</f>
        <v>0</v>
      </c>
      <c r="N80" s="9">
        <f>L80+N71</f>
        <v>0</v>
      </c>
      <c r="O80">
        <v>77</v>
      </c>
      <c r="P80">
        <f>A76</f>
        <v>0</v>
      </c>
      <c r="Q80" t="str">
        <f>B76</f>
        <v>WK 9</v>
      </c>
      <c r="S80" s="50">
        <f>IF(COUNTIF(J$4:J84,"&gt;0")&lt;100,COUNTIF(J$4:J84,"&gt;0"),100)</f>
        <v>0</v>
      </c>
    </row>
    <row r="81" spans="1:19" ht="13.5" hidden="1" thickBot="1">
      <c r="A81" s="72"/>
      <c r="D81" t="s">
        <v>5</v>
      </c>
      <c r="E81" s="64"/>
      <c r="F81" s="64"/>
      <c r="G81" s="61"/>
      <c r="H81" s="4"/>
      <c r="I81" s="67"/>
      <c r="J81" s="56">
        <f>IF(I81&gt;0,(100-(I81-1)*5)/100*IF(F81="AB",(C78-1),(C79-1)),0)+IF(I81&gt;0,0,IF(G81&gt;0,(100-(G81-1)*5)*(C80-1)/100,0))</f>
        <v>0</v>
      </c>
      <c r="O81">
        <v>78</v>
      </c>
      <c r="P81">
        <f>A76</f>
        <v>0</v>
      </c>
      <c r="Q81" t="str">
        <f>B76</f>
        <v>WK 9</v>
      </c>
      <c r="R81" s="38" t="s">
        <v>69</v>
      </c>
      <c r="S81" s="9">
        <v>0</v>
      </c>
    </row>
    <row r="82" spans="1:19" ht="13.5" hidden="1" thickBot="1">
      <c r="A82" s="72"/>
      <c r="B82" s="1"/>
      <c r="D82" t="s">
        <v>6</v>
      </c>
      <c r="E82" s="64"/>
      <c r="F82" s="64"/>
      <c r="G82" s="61"/>
      <c r="H82" s="4"/>
      <c r="I82" s="67"/>
      <c r="J82" s="56">
        <f>IF(I82&gt;0,(100-(I82-1)*5)/100*IF(F82="AB",(C78-1),(C79-1)),0)+IF(I82&gt;0,0,IF(G82&gt;0,(100-(G82-1)*5)*(C80-1)/100,0))</f>
        <v>0</v>
      </c>
      <c r="O82">
        <v>79</v>
      </c>
      <c r="P82">
        <f>A76</f>
        <v>0</v>
      </c>
      <c r="Q82" t="str">
        <f>B76</f>
        <v>WK 9</v>
      </c>
      <c r="R82" s="38" t="s">
        <v>70</v>
      </c>
      <c r="S82" s="9">
        <v>0</v>
      </c>
    </row>
    <row r="83" spans="1:17" ht="12.75" hidden="1">
      <c r="A83" s="72"/>
      <c r="D83" t="s">
        <v>8</v>
      </c>
      <c r="E83" s="64"/>
      <c r="F83" s="64"/>
      <c r="G83" s="61"/>
      <c r="H83" s="4"/>
      <c r="I83" s="67"/>
      <c r="J83" s="56">
        <f>IF(I83&gt;0,(100-(I83-1)*5)/100*IF(F83="AB",(C78-1),(C79-1)),0)+IF(I83&gt;0,0,IF(G83&gt;0,(100-(G83-1)*5)*(C80-1)/100,0))</f>
        <v>0</v>
      </c>
      <c r="O83">
        <v>80</v>
      </c>
      <c r="P83">
        <f>A76</f>
        <v>0</v>
      </c>
      <c r="Q83" t="str">
        <f>B76</f>
        <v>WK 9</v>
      </c>
    </row>
    <row r="84" spans="1:17" ht="13.5" hidden="1" thickBot="1">
      <c r="A84" s="73"/>
      <c r="D84" t="s">
        <v>9</v>
      </c>
      <c r="E84" s="65"/>
      <c r="F84" s="65"/>
      <c r="G84" s="62"/>
      <c r="H84" s="4"/>
      <c r="I84" s="68"/>
      <c r="J84" s="57">
        <f>IF(I84&gt;0,(100-(I84-1)*5)/100*IF(F84="AB",(C78-1),(C79-1)),0)+IF(I84&gt;0,0,IF(G84&gt;0,(100-(G84-1)*5)*(C80-1)/100,0))</f>
        <v>0</v>
      </c>
      <c r="O84">
        <v>81</v>
      </c>
      <c r="P84">
        <f>A76</f>
        <v>0</v>
      </c>
      <c r="Q84" t="str">
        <f>B76</f>
        <v>WK 9</v>
      </c>
    </row>
    <row r="85" spans="1:15" ht="18.75" thickBot="1">
      <c r="A85" s="59"/>
      <c r="B85" s="29" t="str">
        <f>CONCATENATE("WK ",FIXED(INT(O85/9+1),0,1))</f>
        <v>WK 10</v>
      </c>
      <c r="E85" s="2"/>
      <c r="G85" s="2" t="s">
        <v>1</v>
      </c>
      <c r="H85" s="2"/>
      <c r="I85" s="2" t="s">
        <v>12</v>
      </c>
      <c r="J85" s="2" t="s">
        <v>7</v>
      </c>
      <c r="O85">
        <v>82</v>
      </c>
    </row>
    <row r="86" spans="1:19" ht="12.75" hidden="1">
      <c r="A86" s="71"/>
      <c r="B86" s="3" t="s">
        <v>10</v>
      </c>
      <c r="D86" t="s">
        <v>0</v>
      </c>
      <c r="E86" s="63"/>
      <c r="F86" s="63"/>
      <c r="G86" s="60"/>
      <c r="H86" s="4"/>
      <c r="I86" s="66"/>
      <c r="J86" s="55">
        <f>IF(I86&gt;0,(100-(I86-1)*5)/100*IF(F86="AB",(C87-1),(C88-1)),0)+IF(I86&gt;0,0,IF(G86&gt;0,(100-(G86-1)*5)*(C89-1)/100,0))</f>
        <v>0</v>
      </c>
      <c r="O86">
        <v>83</v>
      </c>
      <c r="P86">
        <f>A85</f>
        <v>0</v>
      </c>
      <c r="Q86" t="str">
        <f>B85</f>
        <v>WK 10</v>
      </c>
      <c r="S86" s="74" t="s">
        <v>71</v>
      </c>
    </row>
    <row r="87" spans="1:19" ht="12.75" customHeight="1" hidden="1">
      <c r="A87" s="72"/>
      <c r="B87" s="1" t="s">
        <v>66</v>
      </c>
      <c r="C87" s="60"/>
      <c r="D87" t="s">
        <v>2</v>
      </c>
      <c r="E87" s="64"/>
      <c r="F87" s="64"/>
      <c r="G87" s="61"/>
      <c r="H87" s="4"/>
      <c r="I87" s="67"/>
      <c r="J87" s="56">
        <f>IF(I87&gt;0,(100-(I87-1)*5)/100*IF(F87="AB",(C87-1),(C88-1)),0)+IF(I87&gt;0,0,IF(G87&gt;0,(100-(G87-1)*5)*(C89-1)/100,0))</f>
        <v>0</v>
      </c>
      <c r="L87" s="77" t="s">
        <v>11</v>
      </c>
      <c r="N87" s="74" t="s">
        <v>37</v>
      </c>
      <c r="O87">
        <v>84</v>
      </c>
      <c r="P87">
        <f>A85</f>
        <v>0</v>
      </c>
      <c r="Q87" t="str">
        <f>B85</f>
        <v>WK 10</v>
      </c>
      <c r="S87" s="75"/>
    </row>
    <row r="88" spans="1:19" ht="13.5" hidden="1" thickBot="1">
      <c r="A88" s="72"/>
      <c r="B88" s="1" t="s">
        <v>67</v>
      </c>
      <c r="C88" s="61"/>
      <c r="D88" t="s">
        <v>3</v>
      </c>
      <c r="E88" s="64"/>
      <c r="F88" s="64"/>
      <c r="G88" s="61"/>
      <c r="H88" s="4"/>
      <c r="I88" s="67"/>
      <c r="J88" s="56">
        <f>IF(I88&gt;0,(100-(I88-1)*5)/100*IF(F88="AB",(C87-1),(C88-1)),0)+IF(I88&gt;0,0,IF(G88&gt;0,(100-(G88-1)*5)*(C89-1)/100,0))</f>
        <v>0</v>
      </c>
      <c r="L88" s="74"/>
      <c r="N88" s="74"/>
      <c r="O88">
        <v>85</v>
      </c>
      <c r="P88">
        <f>A85</f>
        <v>0</v>
      </c>
      <c r="Q88" t="str">
        <f>B85</f>
        <v>WK 10</v>
      </c>
      <c r="S88" s="76"/>
    </row>
    <row r="89" spans="1:19" ht="13.5" hidden="1" thickBot="1">
      <c r="A89" s="72"/>
      <c r="B89" s="1" t="s">
        <v>68</v>
      </c>
      <c r="C89" s="62"/>
      <c r="D89" t="s">
        <v>4</v>
      </c>
      <c r="E89" s="64"/>
      <c r="F89" s="64"/>
      <c r="G89" s="61"/>
      <c r="H89" s="4"/>
      <c r="I89" s="67"/>
      <c r="J89" s="56">
        <f>IF(I89&gt;0,(100-(I89-1)*5)/100*IF(F89="AB",(C87-1),(C88-1)),0)+IF(I89&gt;0,0,IF(G89&gt;0,(100-(G89-1)*5)*(C89-1)/100,0))</f>
        <v>0</v>
      </c>
      <c r="L89" s="9">
        <f>SUM(J86:J93)</f>
        <v>0</v>
      </c>
      <c r="N89" s="9">
        <f>L89+N80</f>
        <v>0</v>
      </c>
      <c r="O89">
        <v>86</v>
      </c>
      <c r="P89">
        <f>A85</f>
        <v>0</v>
      </c>
      <c r="Q89" t="str">
        <f>B85</f>
        <v>WK 10</v>
      </c>
      <c r="S89" s="50">
        <f>IF(COUNTIF(J$4:J93,"&gt;0")&lt;100,COUNTIF(J$4:J93,"&gt;0"),100)</f>
        <v>0</v>
      </c>
    </row>
    <row r="90" spans="1:19" ht="13.5" hidden="1" thickBot="1">
      <c r="A90" s="72"/>
      <c r="D90" t="s">
        <v>5</v>
      </c>
      <c r="E90" s="64"/>
      <c r="F90" s="64"/>
      <c r="G90" s="61"/>
      <c r="H90" s="4"/>
      <c r="I90" s="67"/>
      <c r="J90" s="56">
        <f>IF(I90&gt;0,(100-(I90-1)*5)/100*IF(F90="AB",(C87-1),(C88-1)),0)+IF(I90&gt;0,0,IF(G90&gt;0,(100-(G90-1)*5)*(C89-1)/100,0))</f>
        <v>0</v>
      </c>
      <c r="O90">
        <v>87</v>
      </c>
      <c r="P90">
        <f>A85</f>
        <v>0</v>
      </c>
      <c r="Q90" t="str">
        <f>B85</f>
        <v>WK 10</v>
      </c>
      <c r="R90" s="38" t="s">
        <v>69</v>
      </c>
      <c r="S90" s="9">
        <v>0</v>
      </c>
    </row>
    <row r="91" spans="1:19" ht="13.5" hidden="1" thickBot="1">
      <c r="A91" s="72"/>
      <c r="B91" s="1"/>
      <c r="D91" t="s">
        <v>6</v>
      </c>
      <c r="E91" s="64"/>
      <c r="F91" s="64"/>
      <c r="G91" s="61"/>
      <c r="H91" s="4"/>
      <c r="I91" s="67"/>
      <c r="J91" s="56">
        <f>IF(I91&gt;0,(100-(I91-1)*5)/100*IF(F91="AB",(C87-1),(C88-1)),0)+IF(I91&gt;0,0,IF(G91&gt;0,(100-(G91-1)*5)*(C89-1)/100,0))</f>
        <v>0</v>
      </c>
      <c r="O91">
        <v>88</v>
      </c>
      <c r="P91">
        <f>A85</f>
        <v>0</v>
      </c>
      <c r="Q91" t="str">
        <f>B85</f>
        <v>WK 10</v>
      </c>
      <c r="R91" s="38" t="s">
        <v>70</v>
      </c>
      <c r="S91" s="9">
        <v>0</v>
      </c>
    </row>
    <row r="92" spans="1:17" ht="12.75" hidden="1">
      <c r="A92" s="72"/>
      <c r="D92" t="s">
        <v>8</v>
      </c>
      <c r="E92" s="64"/>
      <c r="F92" s="64"/>
      <c r="G92" s="61"/>
      <c r="H92" s="4"/>
      <c r="I92" s="67"/>
      <c r="J92" s="56">
        <f>IF(I92&gt;0,(100-(I92-1)*5)/100*IF(F92="AB",(C87-1),(C88-1)),0)+IF(I92&gt;0,0,IF(G92&gt;0,(100-(G92-1)*5)*(C89-1)/100,0))</f>
        <v>0</v>
      </c>
      <c r="O92">
        <v>89</v>
      </c>
      <c r="P92">
        <f>A85</f>
        <v>0</v>
      </c>
      <c r="Q92" t="str">
        <f>B85</f>
        <v>WK 10</v>
      </c>
    </row>
    <row r="93" spans="1:17" ht="13.5" hidden="1" thickBot="1">
      <c r="A93" s="73"/>
      <c r="D93" t="s">
        <v>9</v>
      </c>
      <c r="E93" s="65"/>
      <c r="F93" s="65"/>
      <c r="G93" s="62"/>
      <c r="H93" s="4"/>
      <c r="I93" s="68"/>
      <c r="J93" s="57">
        <f>IF(I93&gt;0,(100-(I93-1)*5)/100*IF(F93="AB",(C87-1),(C88-1)),0)+IF(I93&gt;0,0,IF(G93&gt;0,(100-(G93-1)*5)*(C89-1)/100,0))</f>
        <v>0</v>
      </c>
      <c r="O93">
        <v>90</v>
      </c>
      <c r="P93">
        <f>A85</f>
        <v>0</v>
      </c>
      <c r="Q93" t="str">
        <f>B85</f>
        <v>WK 10</v>
      </c>
    </row>
    <row r="94" spans="1:15" ht="18.75" thickBot="1">
      <c r="A94" s="59"/>
      <c r="B94" s="29" t="str">
        <f>CONCATENATE("WK ",FIXED(INT(O94/9+1),0,1))</f>
        <v>WK 11</v>
      </c>
      <c r="E94" s="2"/>
      <c r="G94" s="2" t="s">
        <v>1</v>
      </c>
      <c r="H94" s="2"/>
      <c r="I94" s="2" t="s">
        <v>12</v>
      </c>
      <c r="J94" s="2" t="s">
        <v>7</v>
      </c>
      <c r="O94">
        <v>91</v>
      </c>
    </row>
    <row r="95" spans="1:19" ht="12.75" hidden="1">
      <c r="A95" s="71"/>
      <c r="B95" s="3" t="s">
        <v>10</v>
      </c>
      <c r="D95" t="s">
        <v>0</v>
      </c>
      <c r="E95" s="63"/>
      <c r="F95" s="63"/>
      <c r="G95" s="60"/>
      <c r="H95" s="4"/>
      <c r="I95" s="66"/>
      <c r="J95" s="55">
        <f>IF(I95&gt;0,(100-(I95-1)*5)/100*IF(F95="AB",(C96-1),(C97-1)),0)+IF(I95&gt;0,0,IF(G95&gt;0,(100-(G95-1)*5)*(C98-1)/100,0))</f>
        <v>0</v>
      </c>
      <c r="O95">
        <v>92</v>
      </c>
      <c r="P95">
        <f>A94</f>
        <v>0</v>
      </c>
      <c r="Q95" t="str">
        <f>B94</f>
        <v>WK 11</v>
      </c>
      <c r="S95" s="74" t="s">
        <v>71</v>
      </c>
    </row>
    <row r="96" spans="1:19" ht="12.75" customHeight="1" hidden="1">
      <c r="A96" s="72"/>
      <c r="B96" s="1" t="s">
        <v>66</v>
      </c>
      <c r="C96" s="60"/>
      <c r="D96" t="s">
        <v>2</v>
      </c>
      <c r="E96" s="64"/>
      <c r="F96" s="64"/>
      <c r="G96" s="61"/>
      <c r="H96" s="4"/>
      <c r="I96" s="67"/>
      <c r="J96" s="56">
        <f>IF(I96&gt;0,(100-(I96-1)*5)/100*IF(F96="AB",(C96-1),(C97-1)),0)+IF(I96&gt;0,0,IF(G96&gt;0,(100-(G96-1)*5)*(C98-1)/100,0))</f>
        <v>0</v>
      </c>
      <c r="L96" s="77" t="s">
        <v>11</v>
      </c>
      <c r="N96" s="74" t="s">
        <v>37</v>
      </c>
      <c r="O96">
        <v>93</v>
      </c>
      <c r="P96">
        <f>A94</f>
        <v>0</v>
      </c>
      <c r="Q96" t="str">
        <f>B94</f>
        <v>WK 11</v>
      </c>
      <c r="S96" s="75"/>
    </row>
    <row r="97" spans="1:19" ht="13.5" hidden="1" thickBot="1">
      <c r="A97" s="72"/>
      <c r="B97" s="1" t="s">
        <v>67</v>
      </c>
      <c r="C97" s="61"/>
      <c r="D97" t="s">
        <v>3</v>
      </c>
      <c r="E97" s="64"/>
      <c r="F97" s="64"/>
      <c r="G97" s="61"/>
      <c r="H97" s="4"/>
      <c r="I97" s="67"/>
      <c r="J97" s="56">
        <f>IF(I97&gt;0,(100-(I97-1)*5)/100*IF(F97="AB",(C96-1),(C97-1)),0)+IF(I97&gt;0,0,IF(G97&gt;0,(100-(G97-1)*5)*(C98-1)/100,0))</f>
        <v>0</v>
      </c>
      <c r="L97" s="74"/>
      <c r="N97" s="74"/>
      <c r="O97">
        <v>94</v>
      </c>
      <c r="P97">
        <f>A94</f>
        <v>0</v>
      </c>
      <c r="Q97" t="str">
        <f>B94</f>
        <v>WK 11</v>
      </c>
      <c r="S97" s="76"/>
    </row>
    <row r="98" spans="1:19" ht="13.5" hidden="1" thickBot="1">
      <c r="A98" s="72"/>
      <c r="B98" s="1" t="s">
        <v>68</v>
      </c>
      <c r="C98" s="62"/>
      <c r="D98" t="s">
        <v>4</v>
      </c>
      <c r="E98" s="64"/>
      <c r="F98" s="64"/>
      <c r="G98" s="61"/>
      <c r="H98" s="4"/>
      <c r="I98" s="67"/>
      <c r="J98" s="56">
        <f>IF(I98&gt;0,(100-(I98-1)*5)/100*IF(F98="AB",(C96-1),(C97-1)),0)+IF(I98&gt;0,0,IF(G98&gt;0,(100-(G98-1)*5)*(C98-1)/100,0))</f>
        <v>0</v>
      </c>
      <c r="L98" s="9">
        <f>SUM(J95:J102)</f>
        <v>0</v>
      </c>
      <c r="N98" s="9">
        <f>L98+N89</f>
        <v>0</v>
      </c>
      <c r="O98">
        <v>95</v>
      </c>
      <c r="P98">
        <f>A94</f>
        <v>0</v>
      </c>
      <c r="Q98" t="str">
        <f>B94</f>
        <v>WK 11</v>
      </c>
      <c r="S98" s="50">
        <f>IF(COUNTIF(J$4:J102,"&gt;0")&lt;100,COUNTIF(J$4:J102,"&gt;0"),100)</f>
        <v>0</v>
      </c>
    </row>
    <row r="99" spans="1:19" ht="13.5" hidden="1" thickBot="1">
      <c r="A99" s="72"/>
      <c r="D99" t="s">
        <v>5</v>
      </c>
      <c r="E99" s="64"/>
      <c r="F99" s="64"/>
      <c r="G99" s="61"/>
      <c r="H99" s="4"/>
      <c r="I99" s="67"/>
      <c r="J99" s="56">
        <f>IF(I99&gt;0,(100-(I99-1)*5)/100*IF(F99="AB",(C96-1),(C97-1)),0)+IF(I99&gt;0,0,IF(G99&gt;0,(100-(G99-1)*5)*(C98-1)/100,0))</f>
        <v>0</v>
      </c>
      <c r="O99">
        <v>96</v>
      </c>
      <c r="P99">
        <f>A94</f>
        <v>0</v>
      </c>
      <c r="Q99" t="str">
        <f>B94</f>
        <v>WK 11</v>
      </c>
      <c r="R99" s="38" t="s">
        <v>69</v>
      </c>
      <c r="S99" s="9">
        <v>0</v>
      </c>
    </row>
    <row r="100" spans="1:19" ht="13.5" hidden="1" thickBot="1">
      <c r="A100" s="72"/>
      <c r="B100" s="1"/>
      <c r="D100" t="s">
        <v>6</v>
      </c>
      <c r="E100" s="64"/>
      <c r="F100" s="64"/>
      <c r="G100" s="61"/>
      <c r="H100" s="4"/>
      <c r="I100" s="67"/>
      <c r="J100" s="56">
        <f>IF(I100&gt;0,(100-(I100-1)*5)/100*IF(F100="AB",(C96-1),(C97-1)),0)+IF(I100&gt;0,0,IF(G100&gt;0,(100-(G100-1)*5)*(C98-1)/100,0))</f>
        <v>0</v>
      </c>
      <c r="O100">
        <v>97</v>
      </c>
      <c r="P100">
        <f>A94</f>
        <v>0</v>
      </c>
      <c r="Q100" t="str">
        <f>B94</f>
        <v>WK 11</v>
      </c>
      <c r="R100" s="38" t="s">
        <v>70</v>
      </c>
      <c r="S100" s="9">
        <v>0</v>
      </c>
    </row>
    <row r="101" spans="1:17" ht="12.75" hidden="1">
      <c r="A101" s="72"/>
      <c r="D101" t="s">
        <v>8</v>
      </c>
      <c r="E101" s="64"/>
      <c r="F101" s="64"/>
      <c r="G101" s="61"/>
      <c r="H101" s="4"/>
      <c r="I101" s="67"/>
      <c r="J101" s="56">
        <f>IF(I101&gt;0,(100-(I101-1)*5)/100*IF(F101="AB",(C96-1),(C97-1)),0)+IF(I101&gt;0,0,IF(G101&gt;0,(100-(G101-1)*5)*(C98-1)/100,0))</f>
        <v>0</v>
      </c>
      <c r="O101">
        <v>98</v>
      </c>
      <c r="P101">
        <f>A94</f>
        <v>0</v>
      </c>
      <c r="Q101" t="str">
        <f>B94</f>
        <v>WK 11</v>
      </c>
    </row>
    <row r="102" spans="1:17" ht="13.5" hidden="1" thickBot="1">
      <c r="A102" s="73"/>
      <c r="D102" t="s">
        <v>9</v>
      </c>
      <c r="E102" s="65"/>
      <c r="F102" s="65"/>
      <c r="G102" s="62"/>
      <c r="H102" s="4"/>
      <c r="I102" s="68"/>
      <c r="J102" s="57">
        <f>IF(I102&gt;0,(100-(I102-1)*5)/100*IF(F102="AB",(C96-1),(C97-1)),0)+IF(I102&gt;0,0,IF(G102&gt;0,(100-(G102-1)*5)*(C98-1)/100,0))</f>
        <v>0</v>
      </c>
      <c r="O102">
        <v>99</v>
      </c>
      <c r="P102">
        <f>A94</f>
        <v>0</v>
      </c>
      <c r="Q102" t="str">
        <f>B94</f>
        <v>WK 11</v>
      </c>
    </row>
    <row r="103" spans="1:15" ht="18.75" thickBot="1">
      <c r="A103" s="59"/>
      <c r="B103" s="29" t="str">
        <f>CONCATENATE("WK ",FIXED(INT(O103/9+1),0,1))</f>
        <v>WK 12</v>
      </c>
      <c r="E103" s="2"/>
      <c r="G103" s="2" t="s">
        <v>1</v>
      </c>
      <c r="H103" s="2"/>
      <c r="I103" s="2" t="s">
        <v>12</v>
      </c>
      <c r="J103" s="2" t="s">
        <v>7</v>
      </c>
      <c r="O103">
        <v>100</v>
      </c>
    </row>
    <row r="104" spans="1:19" ht="12.75" hidden="1">
      <c r="A104" s="71"/>
      <c r="B104" s="3" t="s">
        <v>10</v>
      </c>
      <c r="D104" t="s">
        <v>0</v>
      </c>
      <c r="E104" s="63"/>
      <c r="F104" s="63"/>
      <c r="G104" s="60"/>
      <c r="H104" s="4"/>
      <c r="I104" s="66"/>
      <c r="J104" s="55">
        <f>IF(I104&gt;0,(100-(I104-1)*5)/100*IF(F104="AB",(C105-1),(C106-1)),0)+IF(I104&gt;0,0,IF(G104&gt;0,(100-(G104-1)*5)*(C107-1)/100,0))</f>
        <v>0</v>
      </c>
      <c r="O104">
        <v>101</v>
      </c>
      <c r="P104">
        <f>A103</f>
        <v>0</v>
      </c>
      <c r="Q104" t="str">
        <f>B103</f>
        <v>WK 12</v>
      </c>
      <c r="S104" s="74" t="s">
        <v>71</v>
      </c>
    </row>
    <row r="105" spans="1:19" ht="12.75" customHeight="1" hidden="1">
      <c r="A105" s="72"/>
      <c r="B105" s="1" t="s">
        <v>66</v>
      </c>
      <c r="C105" s="60"/>
      <c r="D105" t="s">
        <v>2</v>
      </c>
      <c r="E105" s="64"/>
      <c r="F105" s="64"/>
      <c r="G105" s="61"/>
      <c r="H105" s="4"/>
      <c r="I105" s="67"/>
      <c r="J105" s="56">
        <f>IF(I105&gt;0,(100-(I105-1)*5)/100*IF(F105="AB",(C105-1),(C106-1)),0)+IF(I105&gt;0,0,IF(G105&gt;0,(100-(G105-1)*5)*(C107-1)/100,0))</f>
        <v>0</v>
      </c>
      <c r="L105" s="77" t="s">
        <v>11</v>
      </c>
      <c r="N105" s="74" t="s">
        <v>37</v>
      </c>
      <c r="O105">
        <v>102</v>
      </c>
      <c r="P105">
        <f>A103</f>
        <v>0</v>
      </c>
      <c r="Q105" t="str">
        <f>B103</f>
        <v>WK 12</v>
      </c>
      <c r="S105" s="75"/>
    </row>
    <row r="106" spans="1:19" ht="13.5" hidden="1" thickBot="1">
      <c r="A106" s="72"/>
      <c r="B106" s="1" t="s">
        <v>67</v>
      </c>
      <c r="C106" s="61"/>
      <c r="D106" t="s">
        <v>3</v>
      </c>
      <c r="E106" s="64"/>
      <c r="F106" s="64"/>
      <c r="G106" s="61"/>
      <c r="H106" s="4"/>
      <c r="I106" s="67"/>
      <c r="J106" s="56">
        <f>IF(I106&gt;0,(100-(I106-1)*5)/100*IF(F106="AB",(C105-1),(C106-1)),0)+IF(I106&gt;0,0,IF(G106&gt;0,(100-(G106-1)*5)*(C107-1)/100,0))</f>
        <v>0</v>
      </c>
      <c r="L106" s="74"/>
      <c r="N106" s="74"/>
      <c r="O106">
        <v>103</v>
      </c>
      <c r="P106">
        <f>A103</f>
        <v>0</v>
      </c>
      <c r="Q106" t="str">
        <f>B103</f>
        <v>WK 12</v>
      </c>
      <c r="S106" s="76"/>
    </row>
    <row r="107" spans="1:19" ht="13.5" hidden="1" thickBot="1">
      <c r="A107" s="72"/>
      <c r="B107" s="1" t="s">
        <v>68</v>
      </c>
      <c r="C107" s="62"/>
      <c r="D107" t="s">
        <v>4</v>
      </c>
      <c r="E107" s="64"/>
      <c r="F107" s="64"/>
      <c r="G107" s="61"/>
      <c r="H107" s="4"/>
      <c r="I107" s="67"/>
      <c r="J107" s="56">
        <f>IF(I107&gt;0,(100-(I107-1)*5)/100*IF(F107="AB",(C105-1),(C106-1)),0)+IF(I107&gt;0,0,IF(G107&gt;0,(100-(G107-1)*5)*(C107-1)/100,0))</f>
        <v>0</v>
      </c>
      <c r="L107" s="9">
        <f>SUM(J104:J111)</f>
        <v>0</v>
      </c>
      <c r="N107" s="9">
        <f>L107+N98</f>
        <v>0</v>
      </c>
      <c r="O107">
        <v>104</v>
      </c>
      <c r="P107">
        <f>A103</f>
        <v>0</v>
      </c>
      <c r="Q107" t="str">
        <f>B103</f>
        <v>WK 12</v>
      </c>
      <c r="S107" s="50">
        <f>IF(COUNTIF(J$4:J111,"&gt;0")&lt;100,COUNTIF(J$4:J111,"&gt;0"),100)</f>
        <v>0</v>
      </c>
    </row>
    <row r="108" spans="1:19" ht="13.5" hidden="1" thickBot="1">
      <c r="A108" s="72"/>
      <c r="D108" t="s">
        <v>5</v>
      </c>
      <c r="E108" s="64"/>
      <c r="F108" s="64"/>
      <c r="G108" s="61"/>
      <c r="H108" s="4"/>
      <c r="I108" s="67"/>
      <c r="J108" s="56">
        <f>IF(I108&gt;0,(100-(I108-1)*5)/100*IF(F108="AB",(C105-1),(C106-1)),0)+IF(I108&gt;0,0,IF(G108&gt;0,(100-(G108-1)*5)*(C107-1)/100,0))</f>
        <v>0</v>
      </c>
      <c r="O108">
        <v>105</v>
      </c>
      <c r="P108">
        <f>A103</f>
        <v>0</v>
      </c>
      <c r="Q108" t="str">
        <f>B103</f>
        <v>WK 12</v>
      </c>
      <c r="R108" s="38" t="s">
        <v>69</v>
      </c>
      <c r="S108" s="9">
        <v>0</v>
      </c>
    </row>
    <row r="109" spans="1:19" ht="13.5" hidden="1" thickBot="1">
      <c r="A109" s="72"/>
      <c r="B109" s="1"/>
      <c r="D109" t="s">
        <v>6</v>
      </c>
      <c r="E109" s="64"/>
      <c r="F109" s="64"/>
      <c r="G109" s="61"/>
      <c r="H109" s="4"/>
      <c r="I109" s="67"/>
      <c r="J109" s="56">
        <f>IF(I109&gt;0,(100-(I109-1)*5)/100*IF(F109="AB",(C105-1),(C106-1)),0)+IF(I109&gt;0,0,IF(G109&gt;0,(100-(G109-1)*5)*(C107-1)/100,0))</f>
        <v>0</v>
      </c>
      <c r="O109">
        <v>106</v>
      </c>
      <c r="P109">
        <f>A103</f>
        <v>0</v>
      </c>
      <c r="Q109" t="str">
        <f>B103</f>
        <v>WK 12</v>
      </c>
      <c r="R109" s="38" t="s">
        <v>70</v>
      </c>
      <c r="S109" s="9">
        <v>0</v>
      </c>
    </row>
    <row r="110" spans="1:17" ht="12.75" hidden="1">
      <c r="A110" s="72"/>
      <c r="D110" t="s">
        <v>8</v>
      </c>
      <c r="E110" s="64"/>
      <c r="F110" s="64"/>
      <c r="G110" s="61"/>
      <c r="H110" s="4"/>
      <c r="I110" s="67"/>
      <c r="J110" s="56">
        <f>IF(I110&gt;0,(100-(I110-1)*5)/100*IF(F110="AB",(C105-1),(C106-1)),0)+IF(I110&gt;0,0,IF(G110&gt;0,(100-(G110-1)*5)*(C107-1)/100,0))</f>
        <v>0</v>
      </c>
      <c r="O110">
        <v>107</v>
      </c>
      <c r="P110">
        <f>A103</f>
        <v>0</v>
      </c>
      <c r="Q110" t="str">
        <f>B103</f>
        <v>WK 12</v>
      </c>
    </row>
    <row r="111" spans="1:17" ht="13.5" hidden="1" thickBot="1">
      <c r="A111" s="73"/>
      <c r="D111" t="s">
        <v>9</v>
      </c>
      <c r="E111" s="65"/>
      <c r="F111" s="65"/>
      <c r="G111" s="62"/>
      <c r="H111" s="4"/>
      <c r="I111" s="68"/>
      <c r="J111" s="57">
        <f>IF(I111&gt;0,(100-(I111-1)*5)/100*IF(F111="AB",(C105-1),(C106-1)),0)+IF(I111&gt;0,0,IF(G111&gt;0,(100-(G111-1)*5)*(C107-1)/100,0))</f>
        <v>0</v>
      </c>
      <c r="O111">
        <v>108</v>
      </c>
      <c r="P111">
        <f>A103</f>
        <v>0</v>
      </c>
      <c r="Q111" t="str">
        <f>B103</f>
        <v>WK 12</v>
      </c>
    </row>
    <row r="112" spans="1:15" ht="18.75" thickBot="1">
      <c r="A112" s="59"/>
      <c r="B112" s="29" t="str">
        <f>CONCATENATE("WK ",FIXED(INT(O112/9+1),0,1))</f>
        <v>WK 13</v>
      </c>
      <c r="E112" s="2"/>
      <c r="G112" s="2" t="s">
        <v>1</v>
      </c>
      <c r="H112" s="2"/>
      <c r="I112" s="2" t="s">
        <v>12</v>
      </c>
      <c r="J112" s="2" t="s">
        <v>7</v>
      </c>
      <c r="O112">
        <v>109</v>
      </c>
    </row>
    <row r="113" spans="1:19" ht="12.75" hidden="1">
      <c r="A113" s="71"/>
      <c r="B113" s="3" t="s">
        <v>10</v>
      </c>
      <c r="D113" t="s">
        <v>0</v>
      </c>
      <c r="E113" s="63"/>
      <c r="F113" s="63"/>
      <c r="G113" s="60"/>
      <c r="H113" s="4"/>
      <c r="I113" s="66"/>
      <c r="J113" s="55">
        <f>IF(I113&gt;0,(100-(I113-1)*5)/100*IF(F113="AB",(C114-1),(C115-1)),0)+IF(I113&gt;0,0,IF(G113&gt;0,(100-(G113-1)*5)*(C116-1)/100,0))</f>
        <v>0</v>
      </c>
      <c r="O113">
        <v>110</v>
      </c>
      <c r="P113">
        <f>A112</f>
        <v>0</v>
      </c>
      <c r="Q113" t="str">
        <f>B112</f>
        <v>WK 13</v>
      </c>
      <c r="S113" s="74" t="s">
        <v>71</v>
      </c>
    </row>
    <row r="114" spans="1:19" ht="12.75" customHeight="1" hidden="1">
      <c r="A114" s="72"/>
      <c r="B114" s="1" t="s">
        <v>66</v>
      </c>
      <c r="C114" s="60"/>
      <c r="D114" t="s">
        <v>2</v>
      </c>
      <c r="E114" s="64"/>
      <c r="F114" s="64"/>
      <c r="G114" s="61"/>
      <c r="H114" s="4"/>
      <c r="I114" s="67"/>
      <c r="J114" s="56">
        <f>IF(I114&gt;0,(100-(I114-1)*5)/100*IF(F114="AB",(C114-1),(C115-1)),0)+IF(I114&gt;0,0,IF(G114&gt;0,(100-(G114-1)*5)*(C116-1)/100,0))</f>
        <v>0</v>
      </c>
      <c r="L114" s="77" t="s">
        <v>11</v>
      </c>
      <c r="N114" s="74" t="s">
        <v>37</v>
      </c>
      <c r="O114">
        <v>111</v>
      </c>
      <c r="P114">
        <f>A112</f>
        <v>0</v>
      </c>
      <c r="Q114" t="str">
        <f>B112</f>
        <v>WK 13</v>
      </c>
      <c r="S114" s="75"/>
    </row>
    <row r="115" spans="1:19" ht="13.5" hidden="1" thickBot="1">
      <c r="A115" s="72"/>
      <c r="B115" s="1" t="s">
        <v>67</v>
      </c>
      <c r="C115" s="61"/>
      <c r="D115" t="s">
        <v>3</v>
      </c>
      <c r="E115" s="64"/>
      <c r="F115" s="64"/>
      <c r="G115" s="61"/>
      <c r="H115" s="4"/>
      <c r="I115" s="67"/>
      <c r="J115" s="56">
        <f>IF(I115&gt;0,(100-(I115-1)*5)/100*IF(F115="AB",(C114-1),(C115-1)),0)+IF(I115&gt;0,0,IF(G115&gt;0,(100-(G115-1)*5)*(C116-1)/100,0))</f>
        <v>0</v>
      </c>
      <c r="L115" s="74"/>
      <c r="N115" s="74"/>
      <c r="O115">
        <v>112</v>
      </c>
      <c r="P115">
        <f>A112</f>
        <v>0</v>
      </c>
      <c r="Q115" t="str">
        <f>B112</f>
        <v>WK 13</v>
      </c>
      <c r="S115" s="76"/>
    </row>
    <row r="116" spans="1:19" ht="13.5" hidden="1" thickBot="1">
      <c r="A116" s="72"/>
      <c r="B116" s="1" t="s">
        <v>68</v>
      </c>
      <c r="C116" s="62"/>
      <c r="D116" t="s">
        <v>4</v>
      </c>
      <c r="E116" s="64"/>
      <c r="F116" s="64"/>
      <c r="G116" s="61"/>
      <c r="H116" s="4"/>
      <c r="I116" s="67"/>
      <c r="J116" s="56">
        <f>IF(I116&gt;0,(100-(I116-1)*5)/100*IF(F116="AB",(C114-1),(C115-1)),0)+IF(I116&gt;0,0,IF(G116&gt;0,(100-(G116-1)*5)*(C116-1)/100,0))</f>
        <v>0</v>
      </c>
      <c r="L116" s="9">
        <f>SUM(J113:J120)</f>
        <v>0</v>
      </c>
      <c r="N116" s="9">
        <f>L116+N107</f>
        <v>0</v>
      </c>
      <c r="O116">
        <v>113</v>
      </c>
      <c r="P116">
        <f>A112</f>
        <v>0</v>
      </c>
      <c r="Q116" t="str">
        <f>B112</f>
        <v>WK 13</v>
      </c>
      <c r="S116" s="50">
        <f>IF(COUNTIF(J$4:J120,"&gt;0")&lt;100,COUNTIF(J$4:J120,"&gt;0"),100)</f>
        <v>0</v>
      </c>
    </row>
    <row r="117" spans="1:19" ht="13.5" hidden="1" thickBot="1">
      <c r="A117" s="72"/>
      <c r="D117" t="s">
        <v>5</v>
      </c>
      <c r="E117" s="64"/>
      <c r="F117" s="64"/>
      <c r="G117" s="61"/>
      <c r="H117" s="4"/>
      <c r="I117" s="67"/>
      <c r="J117" s="56">
        <f>IF(I117&gt;0,(100-(I117-1)*5)/100*IF(F117="AB",(C114-1),(C115-1)),0)+IF(I117&gt;0,0,IF(G117&gt;0,(100-(G117-1)*5)*(C116-1)/100,0))</f>
        <v>0</v>
      </c>
      <c r="O117">
        <v>114</v>
      </c>
      <c r="P117">
        <f>A112</f>
        <v>0</v>
      </c>
      <c r="Q117" t="str">
        <f>B112</f>
        <v>WK 13</v>
      </c>
      <c r="R117" s="38" t="s">
        <v>69</v>
      </c>
      <c r="S117" s="9">
        <v>0</v>
      </c>
    </row>
    <row r="118" spans="1:19" ht="13.5" hidden="1" thickBot="1">
      <c r="A118" s="72"/>
      <c r="B118" s="1"/>
      <c r="D118" t="s">
        <v>6</v>
      </c>
      <c r="E118" s="64"/>
      <c r="F118" s="64"/>
      <c r="G118" s="61"/>
      <c r="H118" s="4"/>
      <c r="I118" s="67"/>
      <c r="J118" s="56">
        <f>IF(I118&gt;0,(100-(I118-1)*5)/100*IF(F118="AB",(C114-1),(C115-1)),0)+IF(I118&gt;0,0,IF(G118&gt;0,(100-(G118-1)*5)*(C116-1)/100,0))</f>
        <v>0</v>
      </c>
      <c r="O118">
        <v>115</v>
      </c>
      <c r="P118">
        <f>A112</f>
        <v>0</v>
      </c>
      <c r="Q118" t="str">
        <f>B112</f>
        <v>WK 13</v>
      </c>
      <c r="R118" s="38" t="s">
        <v>70</v>
      </c>
      <c r="S118" s="9">
        <v>0</v>
      </c>
    </row>
    <row r="119" spans="1:17" ht="12.75" hidden="1">
      <c r="A119" s="72"/>
      <c r="D119" t="s">
        <v>8</v>
      </c>
      <c r="E119" s="64"/>
      <c r="F119" s="64"/>
      <c r="G119" s="61"/>
      <c r="H119" s="4"/>
      <c r="I119" s="67"/>
      <c r="J119" s="56">
        <f>IF(I119&gt;0,(100-(I119-1)*5)/100*IF(F119="AB",(C114-1),(C115-1)),0)+IF(I119&gt;0,0,IF(G119&gt;0,(100-(G119-1)*5)*(C116-1)/100,0))</f>
        <v>0</v>
      </c>
      <c r="O119">
        <v>116</v>
      </c>
      <c r="P119">
        <f>A112</f>
        <v>0</v>
      </c>
      <c r="Q119" t="str">
        <f>B112</f>
        <v>WK 13</v>
      </c>
    </row>
    <row r="120" spans="1:17" ht="13.5" hidden="1" thickBot="1">
      <c r="A120" s="73"/>
      <c r="D120" t="s">
        <v>9</v>
      </c>
      <c r="E120" s="65"/>
      <c r="F120" s="65"/>
      <c r="G120" s="62"/>
      <c r="H120" s="4"/>
      <c r="I120" s="68"/>
      <c r="J120" s="57">
        <f>IF(I120&gt;0,(100-(I120-1)*5)/100*IF(F120="AB",(C114-1),(C115-1)),0)+IF(I120&gt;0,0,IF(G120&gt;0,(100-(G120-1)*5)*(C116-1)/100,0))</f>
        <v>0</v>
      </c>
      <c r="O120">
        <v>117</v>
      </c>
      <c r="P120">
        <f>A112</f>
        <v>0</v>
      </c>
      <c r="Q120" t="str">
        <f>B112</f>
        <v>WK 13</v>
      </c>
    </row>
    <row r="121" spans="1:15" ht="18.75" thickBot="1">
      <c r="A121" s="59"/>
      <c r="B121" s="29" t="str">
        <f>CONCATENATE("WK ",FIXED(INT(O121/9+1),0,1))</f>
        <v>WK 14</v>
      </c>
      <c r="E121" s="2"/>
      <c r="G121" s="2" t="s">
        <v>1</v>
      </c>
      <c r="H121" s="2"/>
      <c r="I121" s="2" t="s">
        <v>12</v>
      </c>
      <c r="J121" s="2" t="s">
        <v>7</v>
      </c>
      <c r="O121">
        <v>118</v>
      </c>
    </row>
    <row r="122" spans="1:19" ht="12.75" hidden="1">
      <c r="A122" s="71"/>
      <c r="B122" s="3" t="s">
        <v>10</v>
      </c>
      <c r="D122" t="s">
        <v>0</v>
      </c>
      <c r="E122" s="63"/>
      <c r="F122" s="63"/>
      <c r="G122" s="60"/>
      <c r="H122" s="4"/>
      <c r="I122" s="66"/>
      <c r="J122" s="55">
        <f>IF(I122&gt;0,(100-(I122-1)*5)/100*IF(F122="AB",(C123-1),(C124-1)),0)+IF(I122&gt;0,0,IF(G122&gt;0,(100-(G122-1)*5)*(C125-1)/100,0))</f>
        <v>0</v>
      </c>
      <c r="O122">
        <v>119</v>
      </c>
      <c r="P122">
        <f>A121</f>
        <v>0</v>
      </c>
      <c r="Q122" t="str">
        <f>B121</f>
        <v>WK 14</v>
      </c>
      <c r="S122" s="74" t="s">
        <v>71</v>
      </c>
    </row>
    <row r="123" spans="1:19" ht="12.75" customHeight="1" hidden="1">
      <c r="A123" s="72"/>
      <c r="B123" s="1" t="s">
        <v>66</v>
      </c>
      <c r="C123" s="60"/>
      <c r="D123" t="s">
        <v>2</v>
      </c>
      <c r="E123" s="64"/>
      <c r="F123" s="64"/>
      <c r="G123" s="61"/>
      <c r="H123" s="4"/>
      <c r="I123" s="67"/>
      <c r="J123" s="56">
        <f>IF(I123&gt;0,(100-(I123-1)*5)/100*IF(F123="AB",(C123-1),(C124-1)),0)+IF(I123&gt;0,0,IF(G123&gt;0,(100-(G123-1)*5)*(C125-1)/100,0))</f>
        <v>0</v>
      </c>
      <c r="L123" s="77" t="s">
        <v>11</v>
      </c>
      <c r="N123" s="74" t="s">
        <v>37</v>
      </c>
      <c r="O123">
        <v>120</v>
      </c>
      <c r="P123">
        <f>A121</f>
        <v>0</v>
      </c>
      <c r="Q123" t="str">
        <f>B121</f>
        <v>WK 14</v>
      </c>
      <c r="S123" s="75"/>
    </row>
    <row r="124" spans="1:19" ht="13.5" hidden="1" thickBot="1">
      <c r="A124" s="72"/>
      <c r="B124" s="1" t="s">
        <v>67</v>
      </c>
      <c r="C124" s="61"/>
      <c r="D124" t="s">
        <v>3</v>
      </c>
      <c r="E124" s="64"/>
      <c r="F124" s="64"/>
      <c r="G124" s="61"/>
      <c r="H124" s="4"/>
      <c r="I124" s="67"/>
      <c r="J124" s="56">
        <f>IF(I124&gt;0,(100-(I124-1)*5)/100*IF(F124="AB",(C123-1),(C124-1)),0)+IF(I124&gt;0,0,IF(G124&gt;0,(100-(G124-1)*5)*(C125-1)/100,0))</f>
        <v>0</v>
      </c>
      <c r="L124" s="74"/>
      <c r="N124" s="74"/>
      <c r="O124">
        <v>121</v>
      </c>
      <c r="P124">
        <f>A121</f>
        <v>0</v>
      </c>
      <c r="Q124" t="str">
        <f>B121</f>
        <v>WK 14</v>
      </c>
      <c r="S124" s="76"/>
    </row>
    <row r="125" spans="1:19" ht="13.5" hidden="1" thickBot="1">
      <c r="A125" s="72"/>
      <c r="B125" s="1" t="s">
        <v>68</v>
      </c>
      <c r="C125" s="62"/>
      <c r="D125" t="s">
        <v>4</v>
      </c>
      <c r="E125" s="64"/>
      <c r="F125" s="64"/>
      <c r="G125" s="61"/>
      <c r="H125" s="4"/>
      <c r="I125" s="67"/>
      <c r="J125" s="56">
        <f>IF(I125&gt;0,(100-(I125-1)*5)/100*IF(F125="AB",(C123-1),(C124-1)),0)+IF(I125&gt;0,0,IF(G125&gt;0,(100-(G125-1)*5)*(C125-1)/100,0))</f>
        <v>0</v>
      </c>
      <c r="L125" s="9">
        <f>SUM(J122:J129)</f>
        <v>0</v>
      </c>
      <c r="N125" s="9">
        <f>L125+N116</f>
        <v>0</v>
      </c>
      <c r="O125">
        <v>122</v>
      </c>
      <c r="P125">
        <f>A121</f>
        <v>0</v>
      </c>
      <c r="Q125" t="str">
        <f>B121</f>
        <v>WK 14</v>
      </c>
      <c r="S125" s="50">
        <f>IF(COUNTIF(J$4:J129,"&gt;0")&lt;100,COUNTIF(J$4:J129,"&gt;0"),100)</f>
        <v>0</v>
      </c>
    </row>
    <row r="126" spans="1:19" ht="13.5" hidden="1" thickBot="1">
      <c r="A126" s="72"/>
      <c r="D126" t="s">
        <v>5</v>
      </c>
      <c r="E126" s="64"/>
      <c r="F126" s="64"/>
      <c r="G126" s="61"/>
      <c r="H126" s="4"/>
      <c r="I126" s="67"/>
      <c r="J126" s="56">
        <f>IF(I126&gt;0,(100-(I126-1)*5)/100*IF(F126="AB",(C123-1),(C124-1)),0)+IF(I126&gt;0,0,IF(G126&gt;0,(100-(G126-1)*5)*(C125-1)/100,0))</f>
        <v>0</v>
      </c>
      <c r="O126">
        <v>123</v>
      </c>
      <c r="P126">
        <f>A121</f>
        <v>0</v>
      </c>
      <c r="Q126" t="str">
        <f>B121</f>
        <v>WK 14</v>
      </c>
      <c r="R126" s="38" t="s">
        <v>69</v>
      </c>
      <c r="S126" s="9">
        <v>0</v>
      </c>
    </row>
    <row r="127" spans="1:19" ht="13.5" hidden="1" thickBot="1">
      <c r="A127" s="72"/>
      <c r="B127" s="1"/>
      <c r="D127" t="s">
        <v>6</v>
      </c>
      <c r="E127" s="64"/>
      <c r="F127" s="64"/>
      <c r="G127" s="61"/>
      <c r="H127" s="4"/>
      <c r="I127" s="67"/>
      <c r="J127" s="56">
        <f>IF(I127&gt;0,(100-(I127-1)*5)/100*IF(F127="AB",(C123-1),(C124-1)),0)+IF(I127&gt;0,0,IF(G127&gt;0,(100-(G127-1)*5)*(C125-1)/100,0))</f>
        <v>0</v>
      </c>
      <c r="O127">
        <v>124</v>
      </c>
      <c r="P127">
        <f>A121</f>
        <v>0</v>
      </c>
      <c r="Q127" t="str">
        <f>B121</f>
        <v>WK 14</v>
      </c>
      <c r="R127" s="38" t="s">
        <v>70</v>
      </c>
      <c r="S127" s="9">
        <v>0</v>
      </c>
    </row>
    <row r="128" spans="1:17" ht="12.75" hidden="1">
      <c r="A128" s="72"/>
      <c r="D128" t="s">
        <v>8</v>
      </c>
      <c r="E128" s="64"/>
      <c r="F128" s="64"/>
      <c r="G128" s="61"/>
      <c r="H128" s="4"/>
      <c r="I128" s="67"/>
      <c r="J128" s="56">
        <f>IF(I128&gt;0,(100-(I128-1)*5)/100*IF(F128="AB",(C123-1),(C124-1)),0)+IF(I128&gt;0,0,IF(G128&gt;0,(100-(G128-1)*5)*(C125-1)/100,0))</f>
        <v>0</v>
      </c>
      <c r="O128">
        <v>125</v>
      </c>
      <c r="P128">
        <f>A121</f>
        <v>0</v>
      </c>
      <c r="Q128" t="str">
        <f>B121</f>
        <v>WK 14</v>
      </c>
    </row>
    <row r="129" spans="1:17" ht="13.5" hidden="1" thickBot="1">
      <c r="A129" s="73"/>
      <c r="D129" t="s">
        <v>9</v>
      </c>
      <c r="E129" s="65"/>
      <c r="F129" s="65"/>
      <c r="G129" s="62"/>
      <c r="H129" s="4"/>
      <c r="I129" s="68"/>
      <c r="J129" s="57">
        <f>IF(I129&gt;0,(100-(I129-1)*5)/100*IF(F129="AB",(C123-1),(C124-1)),0)+IF(I129&gt;0,0,IF(G129&gt;0,(100-(G129-1)*5)*(C125-1)/100,0))</f>
        <v>0</v>
      </c>
      <c r="O129">
        <v>126</v>
      </c>
      <c r="P129">
        <f>A121</f>
        <v>0</v>
      </c>
      <c r="Q129" t="str">
        <f>B121</f>
        <v>WK 14</v>
      </c>
    </row>
    <row r="130" spans="1:15" ht="18.75" thickBot="1">
      <c r="A130" s="59"/>
      <c r="B130" s="29" t="str">
        <f>CONCATENATE("WK ",FIXED(INT(O130/9+1),0,1))</f>
        <v>WK 15</v>
      </c>
      <c r="E130" s="2"/>
      <c r="G130" s="2" t="s">
        <v>1</v>
      </c>
      <c r="H130" s="2"/>
      <c r="I130" s="2" t="s">
        <v>12</v>
      </c>
      <c r="J130" s="2" t="s">
        <v>7</v>
      </c>
      <c r="O130">
        <v>127</v>
      </c>
    </row>
    <row r="131" spans="1:19" ht="12.75" hidden="1">
      <c r="A131" s="71"/>
      <c r="B131" s="3" t="s">
        <v>10</v>
      </c>
      <c r="D131" t="s">
        <v>0</v>
      </c>
      <c r="E131" s="63"/>
      <c r="F131" s="63"/>
      <c r="G131" s="60"/>
      <c r="H131" s="4"/>
      <c r="I131" s="66"/>
      <c r="J131" s="55">
        <f>IF(I131&gt;0,(100-(I131-1)*5)/100*IF(F131="AB",(C132-1),(C133-1)),0)+IF(I131&gt;0,0,IF(G131&gt;0,(100-(G131-1)*5)*(C134-1)/100,0))</f>
        <v>0</v>
      </c>
      <c r="O131">
        <v>128</v>
      </c>
      <c r="P131">
        <f>A130</f>
        <v>0</v>
      </c>
      <c r="Q131" t="str">
        <f>B130</f>
        <v>WK 15</v>
      </c>
      <c r="S131" s="74" t="s">
        <v>71</v>
      </c>
    </row>
    <row r="132" spans="1:19" ht="12.75" customHeight="1" hidden="1">
      <c r="A132" s="72"/>
      <c r="B132" s="1" t="s">
        <v>66</v>
      </c>
      <c r="C132" s="60"/>
      <c r="D132" t="s">
        <v>2</v>
      </c>
      <c r="E132" s="64"/>
      <c r="F132" s="64"/>
      <c r="G132" s="61"/>
      <c r="H132" s="4"/>
      <c r="I132" s="67"/>
      <c r="J132" s="56">
        <f>IF(I132&gt;0,(100-(I132-1)*5)/100*IF(F132="AB",(C132-1),(C133-1)),0)+IF(I132&gt;0,0,IF(G132&gt;0,(100-(G132-1)*5)*(C134-1)/100,0))</f>
        <v>0</v>
      </c>
      <c r="L132" s="77" t="s">
        <v>11</v>
      </c>
      <c r="N132" s="74" t="s">
        <v>37</v>
      </c>
      <c r="O132">
        <v>129</v>
      </c>
      <c r="P132">
        <f>A130</f>
        <v>0</v>
      </c>
      <c r="Q132" t="str">
        <f>B130</f>
        <v>WK 15</v>
      </c>
      <c r="S132" s="75"/>
    </row>
    <row r="133" spans="1:19" ht="13.5" hidden="1" thickBot="1">
      <c r="A133" s="72"/>
      <c r="B133" s="1" t="s">
        <v>67</v>
      </c>
      <c r="C133" s="61"/>
      <c r="D133" t="s">
        <v>3</v>
      </c>
      <c r="E133" s="64"/>
      <c r="F133" s="64"/>
      <c r="G133" s="61"/>
      <c r="H133" s="4"/>
      <c r="I133" s="67"/>
      <c r="J133" s="56">
        <f>IF(I133&gt;0,(100-(I133-1)*5)/100*IF(F133="AB",(C132-1),(C133-1)),0)+IF(I133&gt;0,0,IF(G133&gt;0,(100-(G133-1)*5)*(C134-1)/100,0))</f>
        <v>0</v>
      </c>
      <c r="L133" s="74"/>
      <c r="N133" s="74"/>
      <c r="O133">
        <v>130</v>
      </c>
      <c r="P133">
        <f>A130</f>
        <v>0</v>
      </c>
      <c r="Q133" t="str">
        <f>B130</f>
        <v>WK 15</v>
      </c>
      <c r="S133" s="76"/>
    </row>
    <row r="134" spans="1:19" ht="13.5" hidden="1" thickBot="1">
      <c r="A134" s="72"/>
      <c r="B134" s="1" t="s">
        <v>68</v>
      </c>
      <c r="C134" s="62"/>
      <c r="D134" t="s">
        <v>4</v>
      </c>
      <c r="E134" s="64"/>
      <c r="F134" s="64"/>
      <c r="G134" s="61"/>
      <c r="H134" s="4"/>
      <c r="I134" s="67"/>
      <c r="J134" s="56">
        <f>IF(I134&gt;0,(100-(I134-1)*5)/100*IF(F134="AB",(C132-1),(C133-1)),0)+IF(I134&gt;0,0,IF(G134&gt;0,(100-(G134-1)*5)*(C134-1)/100,0))</f>
        <v>0</v>
      </c>
      <c r="L134" s="9">
        <f>SUM(J131:J138)</f>
        <v>0</v>
      </c>
      <c r="N134" s="9">
        <f>L134+N125</f>
        <v>0</v>
      </c>
      <c r="O134">
        <v>131</v>
      </c>
      <c r="P134">
        <f>A130</f>
        <v>0</v>
      </c>
      <c r="Q134" t="str">
        <f>B130</f>
        <v>WK 15</v>
      </c>
      <c r="S134" s="50">
        <f>IF(COUNTIF(J$4:J138,"&gt;0")&lt;100,COUNTIF(J$4:J138,"&gt;0"),100)</f>
        <v>0</v>
      </c>
    </row>
    <row r="135" spans="1:19" ht="13.5" hidden="1" thickBot="1">
      <c r="A135" s="72"/>
      <c r="D135" t="s">
        <v>5</v>
      </c>
      <c r="E135" s="64"/>
      <c r="F135" s="64"/>
      <c r="G135" s="61"/>
      <c r="H135" s="4"/>
      <c r="I135" s="67"/>
      <c r="J135" s="56">
        <f>IF(I135&gt;0,(100-(I135-1)*5)/100*IF(F135="AB",(C132-1),(C133-1)),0)+IF(I135&gt;0,0,IF(G135&gt;0,(100-(G135-1)*5)*(C134-1)/100,0))</f>
        <v>0</v>
      </c>
      <c r="O135">
        <v>132</v>
      </c>
      <c r="P135">
        <f>A130</f>
        <v>0</v>
      </c>
      <c r="Q135" t="str">
        <f>B130</f>
        <v>WK 15</v>
      </c>
      <c r="R135" s="38" t="s">
        <v>69</v>
      </c>
      <c r="S135" s="9">
        <v>0</v>
      </c>
    </row>
    <row r="136" spans="1:19" ht="13.5" hidden="1" thickBot="1">
      <c r="A136" s="72"/>
      <c r="B136" s="1"/>
      <c r="D136" t="s">
        <v>6</v>
      </c>
      <c r="E136" s="64"/>
      <c r="F136" s="64"/>
      <c r="G136" s="61"/>
      <c r="H136" s="4"/>
      <c r="I136" s="67"/>
      <c r="J136" s="56">
        <f>IF(I136&gt;0,(100-(I136-1)*5)/100*IF(F136="AB",(C132-1),(C133-1)),0)+IF(I136&gt;0,0,IF(G136&gt;0,(100-(G136-1)*5)*(C134-1)/100,0))</f>
        <v>0</v>
      </c>
      <c r="O136">
        <v>133</v>
      </c>
      <c r="P136">
        <f>A130</f>
        <v>0</v>
      </c>
      <c r="Q136" t="str">
        <f>B130</f>
        <v>WK 15</v>
      </c>
      <c r="R136" s="38" t="s">
        <v>70</v>
      </c>
      <c r="S136" s="9">
        <v>0</v>
      </c>
    </row>
    <row r="137" spans="1:17" ht="12.75" hidden="1">
      <c r="A137" s="72"/>
      <c r="D137" t="s">
        <v>8</v>
      </c>
      <c r="E137" s="64"/>
      <c r="F137" s="64"/>
      <c r="G137" s="61"/>
      <c r="H137" s="4"/>
      <c r="I137" s="67"/>
      <c r="J137" s="56">
        <f>IF(I137&gt;0,(100-(I137-1)*5)/100*IF(F137="AB",(C132-1),(C133-1)),0)+IF(I137&gt;0,0,IF(G137&gt;0,(100-(G137-1)*5)*(C134-1)/100,0))</f>
        <v>0</v>
      </c>
      <c r="O137">
        <v>134</v>
      </c>
      <c r="P137">
        <f>A130</f>
        <v>0</v>
      </c>
      <c r="Q137" t="str">
        <f>B130</f>
        <v>WK 15</v>
      </c>
    </row>
    <row r="138" spans="1:17" ht="13.5" hidden="1" thickBot="1">
      <c r="A138" s="73"/>
      <c r="D138" t="s">
        <v>9</v>
      </c>
      <c r="E138" s="65"/>
      <c r="F138" s="65"/>
      <c r="G138" s="62"/>
      <c r="H138" s="4"/>
      <c r="I138" s="68"/>
      <c r="J138" s="57">
        <f>IF(I138&gt;0,(100-(I138-1)*5)/100*IF(F138="AB",(C132-1),(C133-1)),0)+IF(I138&gt;0,0,IF(G138&gt;0,(100-(G138-1)*5)*(C134-1)/100,0))</f>
        <v>0</v>
      </c>
      <c r="O138">
        <v>135</v>
      </c>
      <c r="P138">
        <f>A130</f>
        <v>0</v>
      </c>
      <c r="Q138" t="str">
        <f>B130</f>
        <v>WK 15</v>
      </c>
    </row>
    <row r="139" spans="1:15" ht="18.75" thickBot="1">
      <c r="A139" s="59"/>
      <c r="B139" s="29" t="str">
        <f>CONCATENATE("WK ",FIXED(INT(O139/9+1),0,1))</f>
        <v>WK 16</v>
      </c>
      <c r="E139" s="2"/>
      <c r="G139" s="2" t="s">
        <v>1</v>
      </c>
      <c r="H139" s="2"/>
      <c r="I139" s="2" t="s">
        <v>12</v>
      </c>
      <c r="J139" s="2" t="s">
        <v>7</v>
      </c>
      <c r="O139">
        <v>136</v>
      </c>
    </row>
    <row r="140" spans="1:19" ht="12.75" hidden="1">
      <c r="A140" s="71"/>
      <c r="B140" s="3" t="s">
        <v>10</v>
      </c>
      <c r="D140" t="s">
        <v>0</v>
      </c>
      <c r="E140" s="63"/>
      <c r="F140" s="63"/>
      <c r="G140" s="60"/>
      <c r="H140" s="4"/>
      <c r="I140" s="66"/>
      <c r="J140" s="55">
        <f>IF(I140&gt;0,(100-(I140-1)*5)/100*IF(F140="AB",(C141-1),(C142-1)),0)+IF(I140&gt;0,0,IF(G140&gt;0,(100-(G140-1)*5)*(C143-1)/100,0))</f>
        <v>0</v>
      </c>
      <c r="O140">
        <v>137</v>
      </c>
      <c r="P140">
        <f>A139</f>
        <v>0</v>
      </c>
      <c r="Q140" t="str">
        <f>B139</f>
        <v>WK 16</v>
      </c>
      <c r="S140" s="74" t="s">
        <v>71</v>
      </c>
    </row>
    <row r="141" spans="1:19" ht="12.75" customHeight="1" hidden="1">
      <c r="A141" s="72"/>
      <c r="B141" s="1" t="s">
        <v>66</v>
      </c>
      <c r="C141" s="60"/>
      <c r="D141" t="s">
        <v>2</v>
      </c>
      <c r="E141" s="64"/>
      <c r="F141" s="64"/>
      <c r="G141" s="61"/>
      <c r="H141" s="4"/>
      <c r="I141" s="67"/>
      <c r="J141" s="56">
        <f>IF(I141&gt;0,(100-(I141-1)*5)/100*IF(F141="AB",(C141-1),(C142-1)),0)+IF(I141&gt;0,0,IF(G141&gt;0,(100-(G141-1)*5)*(C143-1)/100,0))</f>
        <v>0</v>
      </c>
      <c r="L141" s="77" t="s">
        <v>11</v>
      </c>
      <c r="N141" s="74" t="s">
        <v>37</v>
      </c>
      <c r="O141">
        <v>138</v>
      </c>
      <c r="P141">
        <f>A139</f>
        <v>0</v>
      </c>
      <c r="Q141" t="str">
        <f>B139</f>
        <v>WK 16</v>
      </c>
      <c r="S141" s="75"/>
    </row>
    <row r="142" spans="1:19" ht="13.5" hidden="1" thickBot="1">
      <c r="A142" s="72"/>
      <c r="B142" s="1" t="s">
        <v>67</v>
      </c>
      <c r="C142" s="61"/>
      <c r="D142" t="s">
        <v>3</v>
      </c>
      <c r="E142" s="64"/>
      <c r="F142" s="64"/>
      <c r="G142" s="61"/>
      <c r="H142" s="4"/>
      <c r="I142" s="67"/>
      <c r="J142" s="56">
        <f>IF(I142&gt;0,(100-(I142-1)*5)/100*IF(F142="AB",(C141-1),(C142-1)),0)+IF(I142&gt;0,0,IF(G142&gt;0,(100-(G142-1)*5)*(C143-1)/100,0))</f>
        <v>0</v>
      </c>
      <c r="L142" s="74"/>
      <c r="N142" s="74"/>
      <c r="O142">
        <v>139</v>
      </c>
      <c r="P142">
        <f>A139</f>
        <v>0</v>
      </c>
      <c r="Q142" t="str">
        <f>B139</f>
        <v>WK 16</v>
      </c>
      <c r="S142" s="76"/>
    </row>
    <row r="143" spans="1:19" ht="13.5" hidden="1" thickBot="1">
      <c r="A143" s="72"/>
      <c r="B143" s="1" t="s">
        <v>68</v>
      </c>
      <c r="C143" s="62"/>
      <c r="D143" t="s">
        <v>4</v>
      </c>
      <c r="E143" s="64"/>
      <c r="F143" s="64"/>
      <c r="G143" s="61"/>
      <c r="H143" s="4"/>
      <c r="I143" s="67"/>
      <c r="J143" s="56">
        <f>IF(I143&gt;0,(100-(I143-1)*5)/100*IF(F143="AB",(C141-1),(C142-1)),0)+IF(I143&gt;0,0,IF(G143&gt;0,(100-(G143-1)*5)*(C143-1)/100,0))</f>
        <v>0</v>
      </c>
      <c r="L143" s="9">
        <f>SUM(J140:J147)</f>
        <v>0</v>
      </c>
      <c r="N143" s="9">
        <f>L143+N134</f>
        <v>0</v>
      </c>
      <c r="O143">
        <v>140</v>
      </c>
      <c r="P143">
        <f>A139</f>
        <v>0</v>
      </c>
      <c r="Q143" t="str">
        <f>B139</f>
        <v>WK 16</v>
      </c>
      <c r="S143" s="50">
        <f>IF(COUNTIF(J$4:J147,"&gt;0")&lt;100,COUNTIF(J$4:J147,"&gt;0"),100)</f>
        <v>0</v>
      </c>
    </row>
    <row r="144" spans="1:19" ht="13.5" hidden="1" thickBot="1">
      <c r="A144" s="72"/>
      <c r="D144" t="s">
        <v>5</v>
      </c>
      <c r="E144" s="64"/>
      <c r="F144" s="64"/>
      <c r="G144" s="61"/>
      <c r="H144" s="4"/>
      <c r="I144" s="67"/>
      <c r="J144" s="56">
        <f>IF(I144&gt;0,(100-(I144-1)*5)/100*IF(F144="AB",(C141-1),(C142-1)),0)+IF(I144&gt;0,0,IF(G144&gt;0,(100-(G144-1)*5)*(C143-1)/100,0))</f>
        <v>0</v>
      </c>
      <c r="O144">
        <v>141</v>
      </c>
      <c r="P144">
        <f>A139</f>
        <v>0</v>
      </c>
      <c r="Q144" t="str">
        <f>B139</f>
        <v>WK 16</v>
      </c>
      <c r="R144" s="38" t="s">
        <v>69</v>
      </c>
      <c r="S144" s="9">
        <v>0</v>
      </c>
    </row>
    <row r="145" spans="1:19" ht="13.5" hidden="1" thickBot="1">
      <c r="A145" s="72"/>
      <c r="B145" s="1"/>
      <c r="D145" t="s">
        <v>6</v>
      </c>
      <c r="E145" s="64"/>
      <c r="F145" s="64"/>
      <c r="G145" s="61"/>
      <c r="H145" s="4"/>
      <c r="I145" s="67"/>
      <c r="J145" s="56">
        <f>IF(I145&gt;0,(100-(I145-1)*5)/100*IF(F145="AB",(C141-1),(C142-1)),0)+IF(I145&gt;0,0,IF(G145&gt;0,(100-(G145-1)*5)*(C143-1)/100,0))</f>
        <v>0</v>
      </c>
      <c r="O145">
        <v>142</v>
      </c>
      <c r="P145">
        <f>A139</f>
        <v>0</v>
      </c>
      <c r="Q145" t="str">
        <f>B139</f>
        <v>WK 16</v>
      </c>
      <c r="R145" s="38" t="s">
        <v>70</v>
      </c>
      <c r="S145" s="9">
        <v>0</v>
      </c>
    </row>
    <row r="146" spans="1:17" ht="12.75" hidden="1">
      <c r="A146" s="72"/>
      <c r="D146" t="s">
        <v>8</v>
      </c>
      <c r="E146" s="64"/>
      <c r="F146" s="64"/>
      <c r="G146" s="61"/>
      <c r="H146" s="4"/>
      <c r="I146" s="67"/>
      <c r="J146" s="56">
        <f>IF(I146&gt;0,(100-(I146-1)*5)/100*IF(F146="AB",(C141-1),(C142-1)),0)+IF(I146&gt;0,0,IF(G146&gt;0,(100-(G146-1)*5)*(C143-1)/100,0))</f>
        <v>0</v>
      </c>
      <c r="O146">
        <v>143</v>
      </c>
      <c r="P146">
        <f>A139</f>
        <v>0</v>
      </c>
      <c r="Q146" t="str">
        <f>B139</f>
        <v>WK 16</v>
      </c>
    </row>
    <row r="147" spans="1:17" ht="13.5" hidden="1" thickBot="1">
      <c r="A147" s="73"/>
      <c r="D147" t="s">
        <v>9</v>
      </c>
      <c r="E147" s="65"/>
      <c r="F147" s="65"/>
      <c r="G147" s="62"/>
      <c r="H147" s="4"/>
      <c r="I147" s="68"/>
      <c r="J147" s="57">
        <f>IF(I147&gt;0,(100-(I147-1)*5)/100*IF(F147="AB",(C141-1),(C142-1)),0)+IF(I147&gt;0,0,IF(G147&gt;0,(100-(G147-1)*5)*(C143-1)/100,0))</f>
        <v>0</v>
      </c>
      <c r="O147">
        <v>144</v>
      </c>
      <c r="P147">
        <f>A139</f>
        <v>0</v>
      </c>
      <c r="Q147" t="str">
        <f>B139</f>
        <v>WK 16</v>
      </c>
    </row>
    <row r="148" spans="1:15" ht="18.75" thickBot="1">
      <c r="A148" s="59"/>
      <c r="B148" s="29" t="str">
        <f>CONCATENATE("WK ",FIXED(INT(O148/9+1),0,1))</f>
        <v>WK 17</v>
      </c>
      <c r="E148" s="2"/>
      <c r="G148" s="2" t="s">
        <v>1</v>
      </c>
      <c r="H148" s="2"/>
      <c r="I148" s="2" t="s">
        <v>12</v>
      </c>
      <c r="J148" s="2" t="s">
        <v>7</v>
      </c>
      <c r="O148">
        <v>145</v>
      </c>
    </row>
    <row r="149" spans="1:19" ht="12.75" hidden="1">
      <c r="A149" s="71"/>
      <c r="B149" s="3" t="s">
        <v>10</v>
      </c>
      <c r="D149" t="s">
        <v>0</v>
      </c>
      <c r="E149" s="63"/>
      <c r="F149" s="63"/>
      <c r="G149" s="60"/>
      <c r="H149" s="4"/>
      <c r="I149" s="66"/>
      <c r="J149" s="55">
        <f>IF(I149&gt;0,(100-(I149-1)*5)/100*IF(F149="AB",(C150-1),(C151-1)),0)+IF(I149&gt;0,0,IF(G149&gt;0,(100-(G149-1)*5)*(C152-1)/100,0))</f>
        <v>0</v>
      </c>
      <c r="O149">
        <v>146</v>
      </c>
      <c r="P149">
        <f>A148</f>
        <v>0</v>
      </c>
      <c r="Q149" t="str">
        <f>B148</f>
        <v>WK 17</v>
      </c>
      <c r="S149" s="74" t="s">
        <v>71</v>
      </c>
    </row>
    <row r="150" spans="1:19" ht="12.75" customHeight="1" hidden="1">
      <c r="A150" s="72"/>
      <c r="B150" s="1" t="s">
        <v>66</v>
      </c>
      <c r="C150" s="60"/>
      <c r="D150" t="s">
        <v>2</v>
      </c>
      <c r="E150" s="64"/>
      <c r="F150" s="64"/>
      <c r="G150" s="61"/>
      <c r="H150" s="4"/>
      <c r="I150" s="67"/>
      <c r="J150" s="56">
        <f>IF(I150&gt;0,(100-(I150-1)*5)/100*IF(F150="AB",(C150-1),(C151-1)),0)+IF(I150&gt;0,0,IF(G150&gt;0,(100-(G150-1)*5)*(C152-1)/100,0))</f>
        <v>0</v>
      </c>
      <c r="L150" s="77" t="s">
        <v>11</v>
      </c>
      <c r="N150" s="74" t="s">
        <v>37</v>
      </c>
      <c r="O150">
        <v>147</v>
      </c>
      <c r="P150">
        <f>A148</f>
        <v>0</v>
      </c>
      <c r="Q150" t="str">
        <f>B148</f>
        <v>WK 17</v>
      </c>
      <c r="S150" s="75"/>
    </row>
    <row r="151" spans="1:19" ht="13.5" hidden="1" thickBot="1">
      <c r="A151" s="72"/>
      <c r="B151" s="1" t="s">
        <v>67</v>
      </c>
      <c r="C151" s="61"/>
      <c r="D151" t="s">
        <v>3</v>
      </c>
      <c r="E151" s="64"/>
      <c r="F151" s="64"/>
      <c r="G151" s="61"/>
      <c r="H151" s="4"/>
      <c r="I151" s="67"/>
      <c r="J151" s="56">
        <f>IF(I151&gt;0,(100-(I151-1)*5)/100*IF(F151="AB",(C150-1),(C151-1)),0)+IF(I151&gt;0,0,IF(G151&gt;0,(100-(G151-1)*5)*(C152-1)/100,0))</f>
        <v>0</v>
      </c>
      <c r="L151" s="74"/>
      <c r="N151" s="74"/>
      <c r="O151">
        <v>148</v>
      </c>
      <c r="P151">
        <f>A148</f>
        <v>0</v>
      </c>
      <c r="Q151" t="str">
        <f>B148</f>
        <v>WK 17</v>
      </c>
      <c r="S151" s="76"/>
    </row>
    <row r="152" spans="1:19" ht="13.5" hidden="1" thickBot="1">
      <c r="A152" s="72"/>
      <c r="B152" s="1" t="s">
        <v>68</v>
      </c>
      <c r="C152" s="62"/>
      <c r="D152" t="s">
        <v>4</v>
      </c>
      <c r="E152" s="64"/>
      <c r="F152" s="64"/>
      <c r="G152" s="61"/>
      <c r="H152" s="4"/>
      <c r="I152" s="67"/>
      <c r="J152" s="56">
        <f>IF(I152&gt;0,(100-(I152-1)*5)/100*IF(F152="AB",(C150-1),(C151-1)),0)+IF(I152&gt;0,0,IF(G152&gt;0,(100-(G152-1)*5)*(C152-1)/100,0))</f>
        <v>0</v>
      </c>
      <c r="L152" s="9">
        <f>SUM(J149:J156)</f>
        <v>0</v>
      </c>
      <c r="N152" s="9">
        <f>L152+N143</f>
        <v>0</v>
      </c>
      <c r="O152">
        <v>149</v>
      </c>
      <c r="P152">
        <f>A148</f>
        <v>0</v>
      </c>
      <c r="Q152" t="str">
        <f>B148</f>
        <v>WK 17</v>
      </c>
      <c r="S152" s="50">
        <f>IF(COUNTIF(J$4:J156,"&gt;0")&lt;100,COUNTIF(J$4:J156,"&gt;0"),100)</f>
        <v>0</v>
      </c>
    </row>
    <row r="153" spans="1:19" ht="13.5" hidden="1" thickBot="1">
      <c r="A153" s="72"/>
      <c r="D153" t="s">
        <v>5</v>
      </c>
      <c r="E153" s="64"/>
      <c r="F153" s="64"/>
      <c r="G153" s="61"/>
      <c r="H153" s="4"/>
      <c r="I153" s="67"/>
      <c r="J153" s="56">
        <f>IF(I153&gt;0,(100-(I153-1)*5)/100*IF(F153="AB",(C150-1),(C151-1)),0)+IF(I153&gt;0,0,IF(G153&gt;0,(100-(G153-1)*5)*(C152-1)/100,0))</f>
        <v>0</v>
      </c>
      <c r="O153">
        <v>150</v>
      </c>
      <c r="P153">
        <f>A148</f>
        <v>0</v>
      </c>
      <c r="Q153" t="str">
        <f>B148</f>
        <v>WK 17</v>
      </c>
      <c r="R153" s="38" t="s">
        <v>69</v>
      </c>
      <c r="S153" s="9">
        <v>0</v>
      </c>
    </row>
    <row r="154" spans="1:19" ht="13.5" hidden="1" thickBot="1">
      <c r="A154" s="72"/>
      <c r="B154" s="1"/>
      <c r="D154" t="s">
        <v>6</v>
      </c>
      <c r="E154" s="64"/>
      <c r="F154" s="64"/>
      <c r="G154" s="61"/>
      <c r="H154" s="4"/>
      <c r="I154" s="67"/>
      <c r="J154" s="56">
        <f>IF(I154&gt;0,(100-(I154-1)*5)/100*IF(F154="AB",(C150-1),(C151-1)),0)+IF(I154&gt;0,0,IF(G154&gt;0,(100-(G154-1)*5)*(C152-1)/100,0))</f>
        <v>0</v>
      </c>
      <c r="O154">
        <v>151</v>
      </c>
      <c r="P154">
        <f>A148</f>
        <v>0</v>
      </c>
      <c r="Q154" t="str">
        <f>B148</f>
        <v>WK 17</v>
      </c>
      <c r="R154" s="38" t="s">
        <v>70</v>
      </c>
      <c r="S154" s="9">
        <v>0</v>
      </c>
    </row>
    <row r="155" spans="1:17" ht="12.75" hidden="1">
      <c r="A155" s="72"/>
      <c r="D155" t="s">
        <v>8</v>
      </c>
      <c r="E155" s="64"/>
      <c r="F155" s="64"/>
      <c r="G155" s="61"/>
      <c r="H155" s="4"/>
      <c r="I155" s="67"/>
      <c r="J155" s="56">
        <f>IF(I155&gt;0,(100-(I155-1)*5)/100*IF(F155="AB",(C150-1),(C151-1)),0)+IF(I155&gt;0,0,IF(G155&gt;0,(100-(G155-1)*5)*(C152-1)/100,0))</f>
        <v>0</v>
      </c>
      <c r="O155">
        <v>152</v>
      </c>
      <c r="P155">
        <f>A148</f>
        <v>0</v>
      </c>
      <c r="Q155" t="str">
        <f>B148</f>
        <v>WK 17</v>
      </c>
    </row>
    <row r="156" spans="1:17" ht="13.5" hidden="1" thickBot="1">
      <c r="A156" s="73"/>
      <c r="D156" t="s">
        <v>9</v>
      </c>
      <c r="E156" s="65"/>
      <c r="F156" s="65"/>
      <c r="G156" s="62"/>
      <c r="H156" s="4"/>
      <c r="I156" s="68"/>
      <c r="J156" s="57">
        <f>IF(I156&gt;0,(100-(I156-1)*5)/100*IF(F156="AB",(C150-1),(C151-1)),0)+IF(I156&gt;0,0,IF(G156&gt;0,(100-(G156-1)*5)*(C152-1)/100,0))</f>
        <v>0</v>
      </c>
      <c r="O156">
        <v>153</v>
      </c>
      <c r="P156">
        <f>A148</f>
        <v>0</v>
      </c>
      <c r="Q156" t="str">
        <f>B148</f>
        <v>WK 17</v>
      </c>
    </row>
    <row r="157" spans="1:15" ht="18.75" thickBot="1">
      <c r="A157" s="59"/>
      <c r="B157" s="29" t="str">
        <f>CONCATENATE("WK ",FIXED(INT(O157/9+1),0,1))</f>
        <v>WK 18</v>
      </c>
      <c r="E157" s="2"/>
      <c r="G157" s="2" t="s">
        <v>1</v>
      </c>
      <c r="H157" s="2"/>
      <c r="I157" s="2" t="s">
        <v>12</v>
      </c>
      <c r="J157" s="2" t="s">
        <v>7</v>
      </c>
      <c r="O157">
        <v>154</v>
      </c>
    </row>
    <row r="158" spans="1:19" ht="12.75" hidden="1">
      <c r="A158" s="71"/>
      <c r="B158" s="3" t="s">
        <v>10</v>
      </c>
      <c r="D158" t="s">
        <v>0</v>
      </c>
      <c r="E158" s="63"/>
      <c r="F158" s="63"/>
      <c r="G158" s="60"/>
      <c r="H158" s="4"/>
      <c r="I158" s="66"/>
      <c r="J158" s="55">
        <f>IF(I158&gt;0,(100-(I158-1)*5)/100*IF(F158="AB",(C159-1),(C160-1)),0)+IF(I158&gt;0,0,IF(G158&gt;0,(100-(G158-1)*5)*(C161-1)/100,0))</f>
        <v>0</v>
      </c>
      <c r="O158">
        <v>155</v>
      </c>
      <c r="P158">
        <f>A157</f>
        <v>0</v>
      </c>
      <c r="Q158" t="str">
        <f>B157</f>
        <v>WK 18</v>
      </c>
      <c r="S158" s="74" t="s">
        <v>71</v>
      </c>
    </row>
    <row r="159" spans="1:19" ht="12.75" customHeight="1" hidden="1">
      <c r="A159" s="72"/>
      <c r="B159" s="1" t="s">
        <v>66</v>
      </c>
      <c r="C159" s="60"/>
      <c r="D159" t="s">
        <v>2</v>
      </c>
      <c r="E159" s="64"/>
      <c r="F159" s="64"/>
      <c r="G159" s="61"/>
      <c r="H159" s="4"/>
      <c r="I159" s="67"/>
      <c r="J159" s="56">
        <f>IF(I159&gt;0,(100-(I159-1)*5)/100*IF(F159="AB",(C159-1),(C160-1)),0)+IF(I159&gt;0,0,IF(G159&gt;0,(100-(G159-1)*5)*(C161-1)/100,0))</f>
        <v>0</v>
      </c>
      <c r="L159" s="77" t="s">
        <v>11</v>
      </c>
      <c r="N159" s="74" t="s">
        <v>37</v>
      </c>
      <c r="O159">
        <v>156</v>
      </c>
      <c r="P159">
        <f>A157</f>
        <v>0</v>
      </c>
      <c r="Q159" t="str">
        <f>B157</f>
        <v>WK 18</v>
      </c>
      <c r="S159" s="75"/>
    </row>
    <row r="160" spans="1:19" ht="13.5" hidden="1" thickBot="1">
      <c r="A160" s="72"/>
      <c r="B160" s="1" t="s">
        <v>67</v>
      </c>
      <c r="C160" s="61"/>
      <c r="D160" t="s">
        <v>3</v>
      </c>
      <c r="E160" s="64"/>
      <c r="F160" s="64"/>
      <c r="G160" s="61"/>
      <c r="H160" s="4"/>
      <c r="I160" s="67"/>
      <c r="J160" s="56">
        <f>IF(I160&gt;0,(100-(I160-1)*5)/100*IF(F160="AB",(C159-1),(C160-1)),0)+IF(I160&gt;0,0,IF(G160&gt;0,(100-(G160-1)*5)*(C161-1)/100,0))</f>
        <v>0</v>
      </c>
      <c r="L160" s="74"/>
      <c r="N160" s="74"/>
      <c r="O160">
        <v>157</v>
      </c>
      <c r="P160">
        <f>A157</f>
        <v>0</v>
      </c>
      <c r="Q160" t="str">
        <f>B157</f>
        <v>WK 18</v>
      </c>
      <c r="S160" s="76"/>
    </row>
    <row r="161" spans="1:19" ht="13.5" hidden="1" thickBot="1">
      <c r="A161" s="72"/>
      <c r="B161" s="1" t="s">
        <v>68</v>
      </c>
      <c r="C161" s="62"/>
      <c r="D161" t="s">
        <v>4</v>
      </c>
      <c r="E161" s="64"/>
      <c r="F161" s="64"/>
      <c r="G161" s="61"/>
      <c r="H161" s="4"/>
      <c r="I161" s="67"/>
      <c r="J161" s="56">
        <f>IF(I161&gt;0,(100-(I161-1)*5)/100*IF(F161="AB",(C159-1),(C160-1)),0)+IF(I161&gt;0,0,IF(G161&gt;0,(100-(G161-1)*5)*(C161-1)/100,0))</f>
        <v>0</v>
      </c>
      <c r="L161" s="9">
        <f>SUM(J158:J165)</f>
        <v>0</v>
      </c>
      <c r="N161" s="9">
        <f>L161+N152</f>
        <v>0</v>
      </c>
      <c r="O161">
        <v>158</v>
      </c>
      <c r="P161">
        <f>A157</f>
        <v>0</v>
      </c>
      <c r="Q161" t="str">
        <f>B157</f>
        <v>WK 18</v>
      </c>
      <c r="S161" s="50">
        <f>IF(COUNTIF(J$4:J165,"&gt;0")&lt;100,COUNTIF(J$4:J165,"&gt;0"),100)</f>
        <v>0</v>
      </c>
    </row>
    <row r="162" spans="1:19" ht="13.5" hidden="1" thickBot="1">
      <c r="A162" s="72"/>
      <c r="D162" t="s">
        <v>5</v>
      </c>
      <c r="E162" s="64"/>
      <c r="F162" s="64"/>
      <c r="G162" s="61"/>
      <c r="H162" s="4"/>
      <c r="I162" s="67"/>
      <c r="J162" s="56">
        <f>IF(I162&gt;0,(100-(I162-1)*5)/100*IF(F162="AB",(C159-1),(C160-1)),0)+IF(I162&gt;0,0,IF(G162&gt;0,(100-(G162-1)*5)*(C161-1)/100,0))</f>
        <v>0</v>
      </c>
      <c r="O162">
        <v>159</v>
      </c>
      <c r="P162">
        <f>A157</f>
        <v>0</v>
      </c>
      <c r="Q162" t="str">
        <f>B157</f>
        <v>WK 18</v>
      </c>
      <c r="R162" s="38" t="s">
        <v>69</v>
      </c>
      <c r="S162" s="9">
        <v>0</v>
      </c>
    </row>
    <row r="163" spans="1:19" ht="13.5" hidden="1" thickBot="1">
      <c r="A163" s="72"/>
      <c r="B163" s="1"/>
      <c r="D163" t="s">
        <v>6</v>
      </c>
      <c r="E163" s="64"/>
      <c r="F163" s="64"/>
      <c r="G163" s="61"/>
      <c r="H163" s="4"/>
      <c r="I163" s="67"/>
      <c r="J163" s="56">
        <f>IF(I163&gt;0,(100-(I163-1)*5)/100*IF(F163="AB",(C159-1),(C160-1)),0)+IF(I163&gt;0,0,IF(G163&gt;0,(100-(G163-1)*5)*(C161-1)/100,0))</f>
        <v>0</v>
      </c>
      <c r="O163">
        <v>160</v>
      </c>
      <c r="P163">
        <f>A157</f>
        <v>0</v>
      </c>
      <c r="Q163" t="str">
        <f>B157</f>
        <v>WK 18</v>
      </c>
      <c r="R163" s="38" t="s">
        <v>70</v>
      </c>
      <c r="S163" s="9">
        <v>0</v>
      </c>
    </row>
    <row r="164" spans="1:17" ht="12.75" hidden="1">
      <c r="A164" s="72"/>
      <c r="D164" t="s">
        <v>8</v>
      </c>
      <c r="E164" s="64"/>
      <c r="F164" s="64"/>
      <c r="G164" s="61"/>
      <c r="H164" s="4"/>
      <c r="I164" s="67"/>
      <c r="J164" s="56">
        <f>IF(I164&gt;0,(100-(I164-1)*5)/100*IF(F164="AB",(C159-1),(C160-1)),0)+IF(I164&gt;0,0,IF(G164&gt;0,(100-(G164-1)*5)*(C161-1)/100,0))</f>
        <v>0</v>
      </c>
      <c r="O164">
        <v>161</v>
      </c>
      <c r="P164">
        <f>A157</f>
        <v>0</v>
      </c>
      <c r="Q164" t="str">
        <f>B157</f>
        <v>WK 18</v>
      </c>
    </row>
    <row r="165" spans="1:17" ht="13.5" hidden="1" thickBot="1">
      <c r="A165" s="73"/>
      <c r="D165" t="s">
        <v>9</v>
      </c>
      <c r="E165" s="65"/>
      <c r="F165" s="65"/>
      <c r="G165" s="62"/>
      <c r="H165" s="4"/>
      <c r="I165" s="68"/>
      <c r="J165" s="57">
        <f>IF(I165&gt;0,(100-(I165-1)*5)/100*IF(F165="AB",(C159-1),(C160-1)),0)+IF(I165&gt;0,0,IF(G165&gt;0,(100-(G165-1)*5)*(C161-1)/100,0))</f>
        <v>0</v>
      </c>
      <c r="O165">
        <v>162</v>
      </c>
      <c r="P165">
        <f>A157</f>
        <v>0</v>
      </c>
      <c r="Q165" t="str">
        <f>B157</f>
        <v>WK 18</v>
      </c>
    </row>
    <row r="166" spans="1:15" ht="18.75" thickBot="1">
      <c r="A166" s="59"/>
      <c r="B166" s="29" t="str">
        <f>CONCATENATE("WK ",FIXED(INT(O166/9+1),0,1))</f>
        <v>WK 19</v>
      </c>
      <c r="E166" s="2"/>
      <c r="G166" s="2" t="s">
        <v>1</v>
      </c>
      <c r="H166" s="2"/>
      <c r="I166" s="2" t="s">
        <v>12</v>
      </c>
      <c r="J166" s="2" t="s">
        <v>7</v>
      </c>
      <c r="O166">
        <v>163</v>
      </c>
    </row>
    <row r="167" spans="1:19" ht="12.75" hidden="1">
      <c r="A167" s="71"/>
      <c r="B167" s="3" t="s">
        <v>10</v>
      </c>
      <c r="D167" t="s">
        <v>0</v>
      </c>
      <c r="E167" s="63"/>
      <c r="F167" s="63"/>
      <c r="G167" s="60"/>
      <c r="H167" s="4"/>
      <c r="I167" s="66"/>
      <c r="J167" s="55">
        <f>IF(I167&gt;0,(100-(I167-1)*5)/100*IF(F167="AB",(C168-1),(C169-1)),0)+IF(I167&gt;0,0,IF(G167&gt;0,(100-(G167-1)*5)*(C170-1)/100,0))</f>
        <v>0</v>
      </c>
      <c r="O167">
        <v>164</v>
      </c>
      <c r="P167">
        <f>A166</f>
        <v>0</v>
      </c>
      <c r="Q167" t="str">
        <f>B166</f>
        <v>WK 19</v>
      </c>
      <c r="S167" s="74" t="s">
        <v>71</v>
      </c>
    </row>
    <row r="168" spans="1:19" ht="12.75" customHeight="1" hidden="1">
      <c r="A168" s="72"/>
      <c r="B168" s="1" t="s">
        <v>66</v>
      </c>
      <c r="C168" s="60"/>
      <c r="D168" t="s">
        <v>2</v>
      </c>
      <c r="E168" s="64"/>
      <c r="F168" s="64"/>
      <c r="G168" s="61"/>
      <c r="H168" s="4"/>
      <c r="I168" s="67"/>
      <c r="J168" s="56">
        <f>IF(I168&gt;0,(100-(I168-1)*5)/100*IF(F168="AB",(C168-1),(C169-1)),0)+IF(I168&gt;0,0,IF(G168&gt;0,(100-(G168-1)*5)*(C170-1)/100,0))</f>
        <v>0</v>
      </c>
      <c r="L168" s="77" t="s">
        <v>11</v>
      </c>
      <c r="N168" s="74" t="s">
        <v>37</v>
      </c>
      <c r="O168">
        <v>165</v>
      </c>
      <c r="P168">
        <f>A166</f>
        <v>0</v>
      </c>
      <c r="Q168" t="str">
        <f>B166</f>
        <v>WK 19</v>
      </c>
      <c r="S168" s="75"/>
    </row>
    <row r="169" spans="1:19" ht="13.5" hidden="1" thickBot="1">
      <c r="A169" s="72"/>
      <c r="B169" s="1" t="s">
        <v>67</v>
      </c>
      <c r="C169" s="61"/>
      <c r="D169" t="s">
        <v>3</v>
      </c>
      <c r="E169" s="64"/>
      <c r="F169" s="64"/>
      <c r="G169" s="61"/>
      <c r="H169" s="4"/>
      <c r="I169" s="67"/>
      <c r="J169" s="56">
        <f>IF(I169&gt;0,(100-(I169-1)*5)/100*IF(F169="AB",(C168-1),(C169-1)),0)+IF(I169&gt;0,0,IF(G169&gt;0,(100-(G169-1)*5)*(C170-1)/100,0))</f>
        <v>0</v>
      </c>
      <c r="L169" s="74"/>
      <c r="N169" s="74"/>
      <c r="O169">
        <v>166</v>
      </c>
      <c r="P169">
        <f>A166</f>
        <v>0</v>
      </c>
      <c r="Q169" t="str">
        <f>B166</f>
        <v>WK 19</v>
      </c>
      <c r="S169" s="76"/>
    </row>
    <row r="170" spans="1:19" ht="13.5" hidden="1" thickBot="1">
      <c r="A170" s="72"/>
      <c r="B170" s="1" t="s">
        <v>68</v>
      </c>
      <c r="C170" s="62"/>
      <c r="D170" t="s">
        <v>4</v>
      </c>
      <c r="E170" s="64"/>
      <c r="F170" s="64"/>
      <c r="G170" s="61"/>
      <c r="H170" s="4"/>
      <c r="I170" s="67"/>
      <c r="J170" s="56">
        <f>IF(I170&gt;0,(100-(I170-1)*5)/100*IF(F170="AB",(C168-1),(C169-1)),0)+IF(I170&gt;0,0,IF(G170&gt;0,(100-(G170-1)*5)*(C170-1)/100,0))</f>
        <v>0</v>
      </c>
      <c r="L170" s="9">
        <f>SUM(J167:J174)</f>
        <v>0</v>
      </c>
      <c r="N170" s="9">
        <f>L170+N161</f>
        <v>0</v>
      </c>
      <c r="O170">
        <v>167</v>
      </c>
      <c r="P170">
        <f>A166</f>
        <v>0</v>
      </c>
      <c r="Q170" t="str">
        <f>B166</f>
        <v>WK 19</v>
      </c>
      <c r="S170" s="50">
        <f>IF(COUNTIF(J$4:J174,"&gt;0")&lt;100,COUNTIF(J$4:J174,"&gt;0"),100)</f>
        <v>0</v>
      </c>
    </row>
    <row r="171" spans="1:19" ht="13.5" hidden="1" thickBot="1">
      <c r="A171" s="72"/>
      <c r="D171" t="s">
        <v>5</v>
      </c>
      <c r="E171" s="64"/>
      <c r="F171" s="64"/>
      <c r="G171" s="61"/>
      <c r="H171" s="4"/>
      <c r="I171" s="67"/>
      <c r="J171" s="56">
        <f>IF(I171&gt;0,(100-(I171-1)*5)/100*IF(F171="AB",(C168-1),(C169-1)),0)+IF(I171&gt;0,0,IF(G171&gt;0,(100-(G171-1)*5)*(C170-1)/100,0))</f>
        <v>0</v>
      </c>
      <c r="O171">
        <v>168</v>
      </c>
      <c r="P171">
        <f>A166</f>
        <v>0</v>
      </c>
      <c r="Q171" t="str">
        <f>B166</f>
        <v>WK 19</v>
      </c>
      <c r="R171" s="38" t="s">
        <v>69</v>
      </c>
      <c r="S171" s="9">
        <v>0</v>
      </c>
    </row>
    <row r="172" spans="1:19" ht="13.5" hidden="1" thickBot="1">
      <c r="A172" s="72"/>
      <c r="B172" s="1"/>
      <c r="D172" t="s">
        <v>6</v>
      </c>
      <c r="E172" s="64"/>
      <c r="F172" s="64"/>
      <c r="G172" s="61"/>
      <c r="H172" s="4"/>
      <c r="I172" s="67"/>
      <c r="J172" s="56">
        <f>IF(I172&gt;0,(100-(I172-1)*5)/100*IF(F172="AB",(C168-1),(C169-1)),0)+IF(I172&gt;0,0,IF(G172&gt;0,(100-(G172-1)*5)*(C170-1)/100,0))</f>
        <v>0</v>
      </c>
      <c r="O172">
        <v>169</v>
      </c>
      <c r="P172">
        <f>A166</f>
        <v>0</v>
      </c>
      <c r="Q172" t="str">
        <f>B166</f>
        <v>WK 19</v>
      </c>
      <c r="R172" s="38" t="s">
        <v>70</v>
      </c>
      <c r="S172" s="9">
        <v>0</v>
      </c>
    </row>
    <row r="173" spans="1:17" ht="12.75" hidden="1">
      <c r="A173" s="72"/>
      <c r="D173" t="s">
        <v>8</v>
      </c>
      <c r="E173" s="64"/>
      <c r="F173" s="64"/>
      <c r="G173" s="61"/>
      <c r="H173" s="4"/>
      <c r="I173" s="67"/>
      <c r="J173" s="56">
        <f>IF(I173&gt;0,(100-(I173-1)*5)/100*IF(F173="AB",(C168-1),(C169-1)),0)+IF(I173&gt;0,0,IF(G173&gt;0,(100-(G173-1)*5)*(C170-1)/100,0))</f>
        <v>0</v>
      </c>
      <c r="O173">
        <v>170</v>
      </c>
      <c r="P173">
        <f>A166</f>
        <v>0</v>
      </c>
      <c r="Q173" t="str">
        <f>B166</f>
        <v>WK 19</v>
      </c>
    </row>
    <row r="174" spans="1:17" ht="13.5" hidden="1" thickBot="1">
      <c r="A174" s="73"/>
      <c r="D174" t="s">
        <v>9</v>
      </c>
      <c r="E174" s="65"/>
      <c r="F174" s="65"/>
      <c r="G174" s="62"/>
      <c r="H174" s="4"/>
      <c r="I174" s="68"/>
      <c r="J174" s="57">
        <f>IF(I174&gt;0,(100-(I174-1)*5)/100*IF(F174="AB",(C168-1),(C169-1)),0)+IF(I174&gt;0,0,IF(G174&gt;0,(100-(G174-1)*5)*(C170-1)/100,0))</f>
        <v>0</v>
      </c>
      <c r="O174">
        <v>171</v>
      </c>
      <c r="P174">
        <f>A166</f>
        <v>0</v>
      </c>
      <c r="Q174" t="str">
        <f>B166</f>
        <v>WK 19</v>
      </c>
    </row>
    <row r="175" spans="1:15" ht="18.75" thickBot="1">
      <c r="A175" s="59"/>
      <c r="B175" s="29" t="str">
        <f>CONCATENATE("WK ",FIXED(INT(O175/9+1),0,1))</f>
        <v>WK 20</v>
      </c>
      <c r="E175" s="2"/>
      <c r="G175" s="2" t="s">
        <v>1</v>
      </c>
      <c r="H175" s="2"/>
      <c r="I175" s="2" t="s">
        <v>12</v>
      </c>
      <c r="J175" s="2" t="s">
        <v>7</v>
      </c>
      <c r="O175">
        <v>172</v>
      </c>
    </row>
    <row r="176" spans="1:19" ht="12.75" hidden="1">
      <c r="A176" s="71"/>
      <c r="B176" s="3" t="s">
        <v>10</v>
      </c>
      <c r="D176" t="s">
        <v>0</v>
      </c>
      <c r="E176" s="63"/>
      <c r="F176" s="63"/>
      <c r="G176" s="60"/>
      <c r="H176" s="4"/>
      <c r="I176" s="66"/>
      <c r="J176" s="55">
        <f>IF(I176&gt;0,(100-(I176-1)*5)/100*IF(F176="AB",(C177-1),(C178-1)),0)+IF(I176&gt;0,0,IF(G176&gt;0,(100-(G176-1)*5)*(C179-1)/100,0))</f>
        <v>0</v>
      </c>
      <c r="O176">
        <v>173</v>
      </c>
      <c r="P176">
        <f>A175</f>
        <v>0</v>
      </c>
      <c r="Q176" t="str">
        <f>B175</f>
        <v>WK 20</v>
      </c>
      <c r="S176" s="74" t="s">
        <v>71</v>
      </c>
    </row>
    <row r="177" spans="1:19" ht="12.75" customHeight="1" hidden="1">
      <c r="A177" s="72"/>
      <c r="B177" s="1" t="s">
        <v>66</v>
      </c>
      <c r="C177" s="60"/>
      <c r="D177" t="s">
        <v>2</v>
      </c>
      <c r="E177" s="64"/>
      <c r="F177" s="64"/>
      <c r="G177" s="61"/>
      <c r="H177" s="4"/>
      <c r="I177" s="67"/>
      <c r="J177" s="56">
        <f>IF(I177&gt;0,(100-(I177-1)*5)/100*IF(F177="AB",(C177-1),(C178-1)),0)+IF(I177&gt;0,0,IF(G177&gt;0,(100-(G177-1)*5)*(C179-1)/100,0))</f>
        <v>0</v>
      </c>
      <c r="L177" s="77" t="s">
        <v>11</v>
      </c>
      <c r="N177" s="74" t="s">
        <v>37</v>
      </c>
      <c r="O177">
        <v>174</v>
      </c>
      <c r="P177">
        <f>A175</f>
        <v>0</v>
      </c>
      <c r="Q177" t="str">
        <f>B175</f>
        <v>WK 20</v>
      </c>
      <c r="S177" s="75"/>
    </row>
    <row r="178" spans="1:19" ht="13.5" hidden="1" thickBot="1">
      <c r="A178" s="72"/>
      <c r="B178" s="1" t="s">
        <v>67</v>
      </c>
      <c r="C178" s="61"/>
      <c r="D178" t="s">
        <v>3</v>
      </c>
      <c r="E178" s="64"/>
      <c r="F178" s="64"/>
      <c r="G178" s="61"/>
      <c r="H178" s="4"/>
      <c r="I178" s="67"/>
      <c r="J178" s="56">
        <f>IF(I178&gt;0,(100-(I178-1)*5)/100*IF(F178="AB",(C177-1),(C178-1)),0)+IF(I178&gt;0,0,IF(G178&gt;0,(100-(G178-1)*5)*(C179-1)/100,0))</f>
        <v>0</v>
      </c>
      <c r="L178" s="74"/>
      <c r="N178" s="74"/>
      <c r="O178">
        <v>175</v>
      </c>
      <c r="P178">
        <f>A175</f>
        <v>0</v>
      </c>
      <c r="Q178" t="str">
        <f>B175</f>
        <v>WK 20</v>
      </c>
      <c r="S178" s="76"/>
    </row>
    <row r="179" spans="1:19" ht="13.5" hidden="1" thickBot="1">
      <c r="A179" s="72"/>
      <c r="B179" s="1" t="s">
        <v>68</v>
      </c>
      <c r="C179" s="62"/>
      <c r="D179" t="s">
        <v>4</v>
      </c>
      <c r="E179" s="64"/>
      <c r="F179" s="64"/>
      <c r="G179" s="61"/>
      <c r="H179" s="4"/>
      <c r="I179" s="67"/>
      <c r="J179" s="56">
        <f>IF(I179&gt;0,(100-(I179-1)*5)/100*IF(F179="AB",(C177-1),(C178-1)),0)+IF(I179&gt;0,0,IF(G179&gt;0,(100-(G179-1)*5)*(C179-1)/100,0))</f>
        <v>0</v>
      </c>
      <c r="L179" s="9">
        <f>SUM(J176:J183)</f>
        <v>0</v>
      </c>
      <c r="N179" s="9">
        <f>L179+N170</f>
        <v>0</v>
      </c>
      <c r="O179">
        <v>176</v>
      </c>
      <c r="P179">
        <f>A175</f>
        <v>0</v>
      </c>
      <c r="Q179" t="str">
        <f>B175</f>
        <v>WK 20</v>
      </c>
      <c r="S179" s="50">
        <f>IF(COUNTIF(J$4:J183,"&gt;0")&lt;100,COUNTIF(J$4:J183,"&gt;0"),100)</f>
        <v>0</v>
      </c>
    </row>
    <row r="180" spans="1:19" ht="13.5" hidden="1" thickBot="1">
      <c r="A180" s="72"/>
      <c r="D180" t="s">
        <v>5</v>
      </c>
      <c r="E180" s="64"/>
      <c r="F180" s="64"/>
      <c r="G180" s="61"/>
      <c r="H180" s="4"/>
      <c r="I180" s="67"/>
      <c r="J180" s="56">
        <f>IF(I180&gt;0,(100-(I180-1)*5)/100*IF(F180="AB",(C177-1),(C178-1)),0)+IF(I180&gt;0,0,IF(G180&gt;0,(100-(G180-1)*5)*(C179-1)/100,0))</f>
        <v>0</v>
      </c>
      <c r="O180">
        <v>177</v>
      </c>
      <c r="P180">
        <f>A175</f>
        <v>0</v>
      </c>
      <c r="Q180" t="str">
        <f>B175</f>
        <v>WK 20</v>
      </c>
      <c r="R180" s="38" t="s">
        <v>69</v>
      </c>
      <c r="S180" s="9">
        <v>0</v>
      </c>
    </row>
    <row r="181" spans="1:19" ht="13.5" hidden="1" thickBot="1">
      <c r="A181" s="72"/>
      <c r="B181" s="1"/>
      <c r="D181" t="s">
        <v>6</v>
      </c>
      <c r="E181" s="64"/>
      <c r="F181" s="64"/>
      <c r="G181" s="61"/>
      <c r="H181" s="4"/>
      <c r="I181" s="67"/>
      <c r="J181" s="56">
        <f>IF(I181&gt;0,(100-(I181-1)*5)/100*IF(F181="AB",(C177-1),(C178-1)),0)+IF(I181&gt;0,0,IF(G181&gt;0,(100-(G181-1)*5)*(C179-1)/100,0))</f>
        <v>0</v>
      </c>
      <c r="O181">
        <v>178</v>
      </c>
      <c r="P181">
        <f>A175</f>
        <v>0</v>
      </c>
      <c r="Q181" t="str">
        <f>B175</f>
        <v>WK 20</v>
      </c>
      <c r="R181" s="38" t="s">
        <v>70</v>
      </c>
      <c r="S181" s="9">
        <v>0</v>
      </c>
    </row>
    <row r="182" spans="1:17" ht="12.75" hidden="1">
      <c r="A182" s="72"/>
      <c r="D182" t="s">
        <v>8</v>
      </c>
      <c r="E182" s="64"/>
      <c r="F182" s="64"/>
      <c r="G182" s="61"/>
      <c r="H182" s="4"/>
      <c r="I182" s="67"/>
      <c r="J182" s="56">
        <f>IF(I182&gt;0,(100-(I182-1)*5)/100*IF(F182="AB",(C177-1),(C178-1)),0)+IF(I182&gt;0,0,IF(G182&gt;0,(100-(G182-1)*5)*(C179-1)/100,0))</f>
        <v>0</v>
      </c>
      <c r="O182">
        <v>179</v>
      </c>
      <c r="P182">
        <f>A175</f>
        <v>0</v>
      </c>
      <c r="Q182" t="str">
        <f>B175</f>
        <v>WK 20</v>
      </c>
    </row>
    <row r="183" spans="1:17" ht="13.5" hidden="1" thickBot="1">
      <c r="A183" s="73"/>
      <c r="D183" t="s">
        <v>9</v>
      </c>
      <c r="E183" s="65"/>
      <c r="F183" s="65"/>
      <c r="G183" s="62"/>
      <c r="H183" s="4"/>
      <c r="I183" s="68"/>
      <c r="J183" s="57">
        <f>IF(I183&gt;0,(100-(I183-1)*5)/100*IF(F183="AB",(C177-1),(C178-1)),0)+IF(I183&gt;0,0,IF(G183&gt;0,(100-(G183-1)*5)*(C179-1)/100,0))</f>
        <v>0</v>
      </c>
      <c r="O183">
        <v>180</v>
      </c>
      <c r="P183">
        <f>A175</f>
        <v>0</v>
      </c>
      <c r="Q183" t="str">
        <f>B175</f>
        <v>WK 20</v>
      </c>
    </row>
    <row r="184" spans="1:15" ht="18.75" thickBot="1">
      <c r="A184" s="59"/>
      <c r="B184" s="29" t="str">
        <f>CONCATENATE("WK ",FIXED(INT(O184/9+1),0,1))</f>
        <v>WK 21</v>
      </c>
      <c r="E184" s="2"/>
      <c r="G184" s="2" t="s">
        <v>1</v>
      </c>
      <c r="H184" s="2"/>
      <c r="I184" s="2" t="s">
        <v>12</v>
      </c>
      <c r="J184" s="2" t="s">
        <v>7</v>
      </c>
      <c r="O184">
        <v>181</v>
      </c>
    </row>
    <row r="185" spans="1:19" ht="12.75" hidden="1">
      <c r="A185" s="71"/>
      <c r="B185" s="3" t="s">
        <v>10</v>
      </c>
      <c r="D185" t="s">
        <v>0</v>
      </c>
      <c r="E185" s="63"/>
      <c r="F185" s="63"/>
      <c r="G185" s="60"/>
      <c r="H185" s="4"/>
      <c r="I185" s="66"/>
      <c r="J185" s="55">
        <f>IF(I185&gt;0,(100-(I185-1)*5)/100*IF(F185="AB",(C186-1),(C187-1)),0)+IF(I185&gt;0,0,IF(G185&gt;0,(100-(G185-1)*5)*(C188-1)/100,0))</f>
        <v>0</v>
      </c>
      <c r="O185">
        <v>182</v>
      </c>
      <c r="P185">
        <f>A184</f>
        <v>0</v>
      </c>
      <c r="Q185" t="str">
        <f>B184</f>
        <v>WK 21</v>
      </c>
      <c r="S185" s="74" t="s">
        <v>71</v>
      </c>
    </row>
    <row r="186" spans="1:19" ht="12.75" customHeight="1" hidden="1">
      <c r="A186" s="72"/>
      <c r="B186" s="1" t="s">
        <v>66</v>
      </c>
      <c r="C186" s="60"/>
      <c r="D186" t="s">
        <v>2</v>
      </c>
      <c r="E186" s="64"/>
      <c r="F186" s="64"/>
      <c r="G186" s="61"/>
      <c r="H186" s="4"/>
      <c r="I186" s="67"/>
      <c r="J186" s="56">
        <f>IF(I186&gt;0,(100-(I186-1)*5)/100*IF(F186="AB",(C186-1),(C187-1)),0)+IF(I186&gt;0,0,IF(G186&gt;0,(100-(G186-1)*5)*(C188-1)/100,0))</f>
        <v>0</v>
      </c>
      <c r="L186" s="77" t="s">
        <v>11</v>
      </c>
      <c r="N186" s="74" t="s">
        <v>37</v>
      </c>
      <c r="O186">
        <v>183</v>
      </c>
      <c r="P186">
        <f>A184</f>
        <v>0</v>
      </c>
      <c r="Q186" t="str">
        <f>B184</f>
        <v>WK 21</v>
      </c>
      <c r="S186" s="75"/>
    </row>
    <row r="187" spans="1:19" ht="13.5" hidden="1" thickBot="1">
      <c r="A187" s="72"/>
      <c r="B187" s="1" t="s">
        <v>67</v>
      </c>
      <c r="C187" s="61"/>
      <c r="D187" t="s">
        <v>3</v>
      </c>
      <c r="E187" s="64"/>
      <c r="F187" s="64"/>
      <c r="G187" s="61"/>
      <c r="H187" s="4"/>
      <c r="I187" s="67"/>
      <c r="J187" s="56">
        <f>IF(I187&gt;0,(100-(I187-1)*5)/100*IF(F187="AB",(C186-1),(C187-1)),0)+IF(I187&gt;0,0,IF(G187&gt;0,(100-(G187-1)*5)*(C188-1)/100,0))</f>
        <v>0</v>
      </c>
      <c r="L187" s="74"/>
      <c r="N187" s="74"/>
      <c r="O187">
        <v>184</v>
      </c>
      <c r="P187">
        <f>A184</f>
        <v>0</v>
      </c>
      <c r="Q187" t="str">
        <f>B184</f>
        <v>WK 21</v>
      </c>
      <c r="S187" s="76"/>
    </row>
    <row r="188" spans="1:19" ht="13.5" hidden="1" thickBot="1">
      <c r="A188" s="72"/>
      <c r="B188" s="1" t="s">
        <v>68</v>
      </c>
      <c r="C188" s="62"/>
      <c r="D188" t="s">
        <v>4</v>
      </c>
      <c r="E188" s="64"/>
      <c r="F188" s="64"/>
      <c r="G188" s="61"/>
      <c r="H188" s="4"/>
      <c r="I188" s="67"/>
      <c r="J188" s="56">
        <f>IF(I188&gt;0,(100-(I188-1)*5)/100*IF(F188="AB",(C186-1),(C187-1)),0)+IF(I188&gt;0,0,IF(G188&gt;0,(100-(G188-1)*5)*(C188-1)/100,0))</f>
        <v>0</v>
      </c>
      <c r="L188" s="9">
        <f>SUM(J185:J192)</f>
        <v>0</v>
      </c>
      <c r="N188" s="9">
        <f>L188+N179</f>
        <v>0</v>
      </c>
      <c r="O188">
        <v>185</v>
      </c>
      <c r="P188">
        <f>A184</f>
        <v>0</v>
      </c>
      <c r="Q188" t="str">
        <f>B184</f>
        <v>WK 21</v>
      </c>
      <c r="S188" s="50">
        <f>IF(COUNTIF(J$4:J192,"&gt;0")&lt;100,COUNTIF(J$4:J192,"&gt;0"),100)</f>
        <v>0</v>
      </c>
    </row>
    <row r="189" spans="1:19" ht="13.5" hidden="1" thickBot="1">
      <c r="A189" s="72"/>
      <c r="D189" t="s">
        <v>5</v>
      </c>
      <c r="E189" s="64"/>
      <c r="F189" s="64"/>
      <c r="G189" s="61"/>
      <c r="H189" s="4"/>
      <c r="I189" s="67"/>
      <c r="J189" s="56">
        <f>IF(I189&gt;0,(100-(I189-1)*5)/100*IF(F189="AB",(C186-1),(C187-1)),0)+IF(I189&gt;0,0,IF(G189&gt;0,(100-(G189-1)*5)*(C188-1)/100,0))</f>
        <v>0</v>
      </c>
      <c r="O189">
        <v>186</v>
      </c>
      <c r="P189">
        <f>A184</f>
        <v>0</v>
      </c>
      <c r="Q189" t="str">
        <f>B184</f>
        <v>WK 21</v>
      </c>
      <c r="R189" s="38" t="s">
        <v>69</v>
      </c>
      <c r="S189" s="9">
        <v>0</v>
      </c>
    </row>
    <row r="190" spans="1:19" ht="13.5" hidden="1" thickBot="1">
      <c r="A190" s="72"/>
      <c r="B190" s="1"/>
      <c r="D190" t="s">
        <v>6</v>
      </c>
      <c r="E190" s="64"/>
      <c r="F190" s="64"/>
      <c r="G190" s="61"/>
      <c r="H190" s="4"/>
      <c r="I190" s="67"/>
      <c r="J190" s="56">
        <f>IF(I190&gt;0,(100-(I190-1)*5)/100*IF(F190="AB",(C186-1),(C187-1)),0)+IF(I190&gt;0,0,IF(G190&gt;0,(100-(G190-1)*5)*(C188-1)/100,0))</f>
        <v>0</v>
      </c>
      <c r="O190">
        <v>187</v>
      </c>
      <c r="P190">
        <f>A184</f>
        <v>0</v>
      </c>
      <c r="Q190" t="str">
        <f>B184</f>
        <v>WK 21</v>
      </c>
      <c r="R190" s="38" t="s">
        <v>70</v>
      </c>
      <c r="S190" s="9">
        <v>0</v>
      </c>
    </row>
    <row r="191" spans="1:17" ht="12.75" hidden="1">
      <c r="A191" s="72"/>
      <c r="D191" t="s">
        <v>8</v>
      </c>
      <c r="E191" s="64"/>
      <c r="F191" s="64"/>
      <c r="G191" s="61"/>
      <c r="H191" s="4"/>
      <c r="I191" s="67"/>
      <c r="J191" s="56">
        <f>IF(I191&gt;0,(100-(I191-1)*5)/100*IF(F191="AB",(C186-1),(C187-1)),0)+IF(I191&gt;0,0,IF(G191&gt;0,(100-(G191-1)*5)*(C188-1)/100,0))</f>
        <v>0</v>
      </c>
      <c r="O191">
        <v>188</v>
      </c>
      <c r="P191">
        <f>A184</f>
        <v>0</v>
      </c>
      <c r="Q191" t="str">
        <f>B184</f>
        <v>WK 21</v>
      </c>
    </row>
    <row r="192" spans="1:17" ht="13.5" hidden="1" thickBot="1">
      <c r="A192" s="73"/>
      <c r="D192" t="s">
        <v>9</v>
      </c>
      <c r="E192" s="65"/>
      <c r="F192" s="65"/>
      <c r="G192" s="62"/>
      <c r="H192" s="4"/>
      <c r="I192" s="68"/>
      <c r="J192" s="57">
        <f>IF(I192&gt;0,(100-(I192-1)*5)/100*IF(F192="AB",(C186-1),(C187-1)),0)+IF(I192&gt;0,0,IF(G192&gt;0,(100-(G192-1)*5)*(C188-1)/100,0))</f>
        <v>0</v>
      </c>
      <c r="O192">
        <v>189</v>
      </c>
      <c r="P192">
        <f>A184</f>
        <v>0</v>
      </c>
      <c r="Q192" t="str">
        <f>B184</f>
        <v>WK 21</v>
      </c>
    </row>
    <row r="193" spans="1:15" ht="18.75" thickBot="1">
      <c r="A193" s="59"/>
      <c r="B193" s="29" t="str">
        <f>CONCATENATE("WK ",FIXED(INT(O193/9+1),0,1))</f>
        <v>WK 22</v>
      </c>
      <c r="E193" s="2"/>
      <c r="G193" s="2" t="s">
        <v>1</v>
      </c>
      <c r="H193" s="2"/>
      <c r="I193" s="2" t="s">
        <v>12</v>
      </c>
      <c r="J193" s="2" t="s">
        <v>7</v>
      </c>
      <c r="O193">
        <v>190</v>
      </c>
    </row>
    <row r="194" spans="1:19" ht="12.75" hidden="1">
      <c r="A194" s="71"/>
      <c r="B194" s="3" t="s">
        <v>10</v>
      </c>
      <c r="D194" t="s">
        <v>0</v>
      </c>
      <c r="E194" s="63"/>
      <c r="F194" s="63"/>
      <c r="G194" s="60"/>
      <c r="H194" s="4"/>
      <c r="I194" s="66"/>
      <c r="J194" s="55">
        <f>IF(I194&gt;0,(100-(I194-1)*5)/100*IF(F194="AB",(C195-1),(C196-1)),0)+IF(I194&gt;0,0,IF(G194&gt;0,(100-(G194-1)*5)*(C197-1)/100,0))</f>
        <v>0</v>
      </c>
      <c r="O194">
        <v>191</v>
      </c>
      <c r="P194">
        <f>A193</f>
        <v>0</v>
      </c>
      <c r="Q194" t="str">
        <f>B193</f>
        <v>WK 22</v>
      </c>
      <c r="S194" s="74" t="s">
        <v>71</v>
      </c>
    </row>
    <row r="195" spans="1:19" ht="12.75" customHeight="1" hidden="1">
      <c r="A195" s="72"/>
      <c r="B195" s="1" t="s">
        <v>66</v>
      </c>
      <c r="C195" s="60"/>
      <c r="D195" t="s">
        <v>2</v>
      </c>
      <c r="E195" s="64"/>
      <c r="F195" s="64"/>
      <c r="G195" s="61"/>
      <c r="H195" s="4"/>
      <c r="I195" s="67"/>
      <c r="J195" s="56">
        <f>IF(I195&gt;0,(100-(I195-1)*5)/100*IF(F195="AB",(C195-1),(C196-1)),0)+IF(I195&gt;0,0,IF(G195&gt;0,(100-(G195-1)*5)*(C197-1)/100,0))</f>
        <v>0</v>
      </c>
      <c r="L195" s="77" t="s">
        <v>11</v>
      </c>
      <c r="N195" s="74" t="s">
        <v>37</v>
      </c>
      <c r="O195">
        <v>192</v>
      </c>
      <c r="P195">
        <f>A193</f>
        <v>0</v>
      </c>
      <c r="Q195" t="str">
        <f>B193</f>
        <v>WK 22</v>
      </c>
      <c r="S195" s="75"/>
    </row>
    <row r="196" spans="1:19" ht="13.5" hidden="1" thickBot="1">
      <c r="A196" s="72"/>
      <c r="B196" s="1" t="s">
        <v>67</v>
      </c>
      <c r="C196" s="61"/>
      <c r="D196" t="s">
        <v>3</v>
      </c>
      <c r="E196" s="64"/>
      <c r="F196" s="64"/>
      <c r="G196" s="61"/>
      <c r="H196" s="4"/>
      <c r="I196" s="67"/>
      <c r="J196" s="56">
        <f>IF(I196&gt;0,(100-(I196-1)*5)/100*IF(F196="AB",(C195-1),(C196-1)),0)+IF(I196&gt;0,0,IF(G196&gt;0,(100-(G196-1)*5)*(C197-1)/100,0))</f>
        <v>0</v>
      </c>
      <c r="L196" s="74"/>
      <c r="N196" s="74"/>
      <c r="O196">
        <v>193</v>
      </c>
      <c r="P196">
        <f>A193</f>
        <v>0</v>
      </c>
      <c r="Q196" t="str">
        <f>B193</f>
        <v>WK 22</v>
      </c>
      <c r="S196" s="76"/>
    </row>
    <row r="197" spans="1:19" ht="13.5" hidden="1" thickBot="1">
      <c r="A197" s="72"/>
      <c r="B197" s="1" t="s">
        <v>68</v>
      </c>
      <c r="C197" s="62"/>
      <c r="D197" t="s">
        <v>4</v>
      </c>
      <c r="E197" s="64"/>
      <c r="F197" s="64"/>
      <c r="G197" s="61"/>
      <c r="H197" s="4"/>
      <c r="I197" s="67"/>
      <c r="J197" s="56">
        <f>IF(I197&gt;0,(100-(I197-1)*5)/100*IF(F197="AB",(C195-1),(C196-1)),0)+IF(I197&gt;0,0,IF(G197&gt;0,(100-(G197-1)*5)*(C197-1)/100,0))</f>
        <v>0</v>
      </c>
      <c r="L197" s="9">
        <f>SUM(J194:J201)</f>
        <v>0</v>
      </c>
      <c r="N197" s="9">
        <f>L197+N188</f>
        <v>0</v>
      </c>
      <c r="O197">
        <v>194</v>
      </c>
      <c r="P197">
        <f>A193</f>
        <v>0</v>
      </c>
      <c r="Q197" t="str">
        <f>B193</f>
        <v>WK 22</v>
      </c>
      <c r="S197" s="50">
        <f>IF(COUNTIF(J$4:J201,"&gt;0")&lt;100,COUNTIF(J$4:J201,"&gt;0"),100)</f>
        <v>0</v>
      </c>
    </row>
    <row r="198" spans="1:19" ht="13.5" hidden="1" thickBot="1">
      <c r="A198" s="72"/>
      <c r="D198" t="s">
        <v>5</v>
      </c>
      <c r="E198" s="64"/>
      <c r="F198" s="64"/>
      <c r="G198" s="61"/>
      <c r="H198" s="4"/>
      <c r="I198" s="67"/>
      <c r="J198" s="56">
        <f>IF(I198&gt;0,(100-(I198-1)*5)/100*IF(F198="AB",(C195-1),(C196-1)),0)+IF(I198&gt;0,0,IF(G198&gt;0,(100-(G198-1)*5)*(C197-1)/100,0))</f>
        <v>0</v>
      </c>
      <c r="O198">
        <v>195</v>
      </c>
      <c r="P198">
        <f>A193</f>
        <v>0</v>
      </c>
      <c r="Q198" t="str">
        <f>B193</f>
        <v>WK 22</v>
      </c>
      <c r="R198" s="38" t="s">
        <v>69</v>
      </c>
      <c r="S198" s="9">
        <v>0</v>
      </c>
    </row>
    <row r="199" spans="1:19" ht="13.5" hidden="1" thickBot="1">
      <c r="A199" s="72"/>
      <c r="B199" s="1"/>
      <c r="D199" t="s">
        <v>6</v>
      </c>
      <c r="E199" s="64"/>
      <c r="F199" s="64"/>
      <c r="G199" s="61"/>
      <c r="H199" s="4"/>
      <c r="I199" s="67"/>
      <c r="J199" s="56">
        <f>IF(I199&gt;0,(100-(I199-1)*5)/100*IF(F199="AB",(C195-1),(C196-1)),0)+IF(I199&gt;0,0,IF(G199&gt;0,(100-(G199-1)*5)*(C197-1)/100,0))</f>
        <v>0</v>
      </c>
      <c r="O199">
        <v>196</v>
      </c>
      <c r="P199">
        <f>A193</f>
        <v>0</v>
      </c>
      <c r="Q199" t="str">
        <f>B193</f>
        <v>WK 22</v>
      </c>
      <c r="R199" s="38" t="s">
        <v>70</v>
      </c>
      <c r="S199" s="9">
        <v>0</v>
      </c>
    </row>
    <row r="200" spans="1:17" ht="12.75" hidden="1">
      <c r="A200" s="72"/>
      <c r="D200" t="s">
        <v>8</v>
      </c>
      <c r="E200" s="64"/>
      <c r="F200" s="64"/>
      <c r="G200" s="61"/>
      <c r="H200" s="4"/>
      <c r="I200" s="67"/>
      <c r="J200" s="56">
        <f>IF(I200&gt;0,(100-(I200-1)*5)/100*IF(F200="AB",(C195-1),(C196-1)),0)+IF(I200&gt;0,0,IF(G200&gt;0,(100-(G200-1)*5)*(C197-1)/100,0))</f>
        <v>0</v>
      </c>
      <c r="O200">
        <v>197</v>
      </c>
      <c r="P200">
        <f>A193</f>
        <v>0</v>
      </c>
      <c r="Q200" t="str">
        <f>B193</f>
        <v>WK 22</v>
      </c>
    </row>
    <row r="201" spans="1:17" ht="13.5" hidden="1" thickBot="1">
      <c r="A201" s="73"/>
      <c r="D201" t="s">
        <v>9</v>
      </c>
      <c r="E201" s="65"/>
      <c r="F201" s="65"/>
      <c r="G201" s="62"/>
      <c r="H201" s="4"/>
      <c r="I201" s="68"/>
      <c r="J201" s="57">
        <f>IF(I201&gt;0,(100-(I201-1)*5)/100*IF(F201="AB",(C195-1),(C196-1)),0)+IF(I201&gt;0,0,IF(G201&gt;0,(100-(G201-1)*5)*(C197-1)/100,0))</f>
        <v>0</v>
      </c>
      <c r="O201">
        <v>198</v>
      </c>
      <c r="P201">
        <f>A193</f>
        <v>0</v>
      </c>
      <c r="Q201" t="str">
        <f>B193</f>
        <v>WK 22</v>
      </c>
    </row>
    <row r="202" spans="1:15" ht="18.75" thickBot="1">
      <c r="A202" s="59"/>
      <c r="B202" s="29" t="str">
        <f>CONCATENATE("WK ",FIXED(INT(O202/9+1),0,1))</f>
        <v>WK 23</v>
      </c>
      <c r="E202" s="2"/>
      <c r="G202" s="2" t="s">
        <v>1</v>
      </c>
      <c r="H202" s="2"/>
      <c r="I202" s="2" t="s">
        <v>12</v>
      </c>
      <c r="J202" s="2" t="s">
        <v>7</v>
      </c>
      <c r="O202">
        <v>199</v>
      </c>
    </row>
    <row r="203" spans="1:19" ht="12.75" hidden="1">
      <c r="A203" s="71"/>
      <c r="B203" s="3" t="s">
        <v>10</v>
      </c>
      <c r="D203" t="s">
        <v>0</v>
      </c>
      <c r="E203" s="63"/>
      <c r="F203" s="63"/>
      <c r="G203" s="60"/>
      <c r="H203" s="4"/>
      <c r="I203" s="66"/>
      <c r="J203" s="55">
        <f>IF(I203&gt;0,(100-(I203-1)*5)/100*IF(F203="AB",(C204-1),(C205-1)),0)+IF(I203&gt;0,0,IF(G203&gt;0,(100-(G203-1)*5)*(C206-1)/100,0))</f>
        <v>0</v>
      </c>
      <c r="O203">
        <v>200</v>
      </c>
      <c r="P203">
        <f>A202</f>
        <v>0</v>
      </c>
      <c r="Q203" t="str">
        <f>B202</f>
        <v>WK 23</v>
      </c>
      <c r="S203" s="74" t="s">
        <v>71</v>
      </c>
    </row>
    <row r="204" spans="1:19" ht="12.75" customHeight="1" hidden="1">
      <c r="A204" s="72"/>
      <c r="B204" s="1" t="s">
        <v>66</v>
      </c>
      <c r="C204" s="60"/>
      <c r="D204" t="s">
        <v>2</v>
      </c>
      <c r="E204" s="64"/>
      <c r="F204" s="64"/>
      <c r="G204" s="61"/>
      <c r="H204" s="4"/>
      <c r="I204" s="67"/>
      <c r="J204" s="56">
        <f>IF(I204&gt;0,(100-(I204-1)*5)/100*IF(F204="AB",(C204-1),(C205-1)),0)+IF(I204&gt;0,0,IF(G204&gt;0,(100-(G204-1)*5)*(C206-1)/100,0))</f>
        <v>0</v>
      </c>
      <c r="L204" s="77" t="s">
        <v>11</v>
      </c>
      <c r="N204" s="74" t="s">
        <v>37</v>
      </c>
      <c r="O204">
        <v>201</v>
      </c>
      <c r="P204">
        <f>A202</f>
        <v>0</v>
      </c>
      <c r="Q204" t="str">
        <f>B202</f>
        <v>WK 23</v>
      </c>
      <c r="S204" s="75"/>
    </row>
    <row r="205" spans="1:19" ht="13.5" hidden="1" thickBot="1">
      <c r="A205" s="72"/>
      <c r="B205" s="1" t="s">
        <v>67</v>
      </c>
      <c r="C205" s="61"/>
      <c r="D205" t="s">
        <v>3</v>
      </c>
      <c r="E205" s="64"/>
      <c r="F205" s="64"/>
      <c r="G205" s="61"/>
      <c r="H205" s="4"/>
      <c r="I205" s="67"/>
      <c r="J205" s="56">
        <f>IF(I205&gt;0,(100-(I205-1)*5)/100*IF(F205="AB",(C204-1),(C205-1)),0)+IF(I205&gt;0,0,IF(G205&gt;0,(100-(G205-1)*5)*(C206-1)/100,0))</f>
        <v>0</v>
      </c>
      <c r="L205" s="74"/>
      <c r="N205" s="74"/>
      <c r="O205">
        <v>202</v>
      </c>
      <c r="P205">
        <f>A202</f>
        <v>0</v>
      </c>
      <c r="Q205" t="str">
        <f>B202</f>
        <v>WK 23</v>
      </c>
      <c r="S205" s="76"/>
    </row>
    <row r="206" spans="1:19" ht="13.5" hidden="1" thickBot="1">
      <c r="A206" s="72"/>
      <c r="B206" s="1" t="s">
        <v>68</v>
      </c>
      <c r="C206" s="62"/>
      <c r="D206" t="s">
        <v>4</v>
      </c>
      <c r="E206" s="64"/>
      <c r="F206" s="64"/>
      <c r="G206" s="61"/>
      <c r="H206" s="4"/>
      <c r="I206" s="67"/>
      <c r="J206" s="56">
        <f>IF(I206&gt;0,(100-(I206-1)*5)/100*IF(F206="AB",(C204-1),(C205-1)),0)+IF(I206&gt;0,0,IF(G206&gt;0,(100-(G206-1)*5)*(C206-1)/100,0))</f>
        <v>0</v>
      </c>
      <c r="L206" s="9">
        <f>SUM(J203:J210)</f>
        <v>0</v>
      </c>
      <c r="N206" s="9">
        <f>L206+N197</f>
        <v>0</v>
      </c>
      <c r="O206">
        <v>203</v>
      </c>
      <c r="P206">
        <f>A202</f>
        <v>0</v>
      </c>
      <c r="Q206" t="str">
        <f>B202</f>
        <v>WK 23</v>
      </c>
      <c r="S206" s="50">
        <f>IF(COUNTIF(J$4:J210,"&gt;0")&lt;100,COUNTIF(J$4:J210,"&gt;0"),100)</f>
        <v>0</v>
      </c>
    </row>
    <row r="207" spans="1:19" ht="13.5" hidden="1" thickBot="1">
      <c r="A207" s="72"/>
      <c r="D207" t="s">
        <v>5</v>
      </c>
      <c r="E207" s="64"/>
      <c r="F207" s="64"/>
      <c r="G207" s="61"/>
      <c r="H207" s="4"/>
      <c r="I207" s="67"/>
      <c r="J207" s="56">
        <f>IF(I207&gt;0,(100-(I207-1)*5)/100*IF(F207="AB",(C204-1),(C205-1)),0)+IF(I207&gt;0,0,IF(G207&gt;0,(100-(G207-1)*5)*(C206-1)/100,0))</f>
        <v>0</v>
      </c>
      <c r="O207">
        <v>204</v>
      </c>
      <c r="P207">
        <f>A202</f>
        <v>0</v>
      </c>
      <c r="Q207" t="str">
        <f>B202</f>
        <v>WK 23</v>
      </c>
      <c r="R207" s="38" t="s">
        <v>69</v>
      </c>
      <c r="S207" s="9">
        <v>0</v>
      </c>
    </row>
    <row r="208" spans="1:19" ht="13.5" hidden="1" thickBot="1">
      <c r="A208" s="72"/>
      <c r="B208" s="1"/>
      <c r="D208" t="s">
        <v>6</v>
      </c>
      <c r="E208" s="64"/>
      <c r="F208" s="64"/>
      <c r="G208" s="61"/>
      <c r="H208" s="4"/>
      <c r="I208" s="67"/>
      <c r="J208" s="56">
        <f>IF(I208&gt;0,(100-(I208-1)*5)/100*IF(F208="AB",(C204-1),(C205-1)),0)+IF(I208&gt;0,0,IF(G208&gt;0,(100-(G208-1)*5)*(C206-1)/100,0))</f>
        <v>0</v>
      </c>
      <c r="O208">
        <v>205</v>
      </c>
      <c r="P208">
        <f>A202</f>
        <v>0</v>
      </c>
      <c r="Q208" t="str">
        <f>B202</f>
        <v>WK 23</v>
      </c>
      <c r="R208" s="38" t="s">
        <v>70</v>
      </c>
      <c r="S208" s="9">
        <v>0</v>
      </c>
    </row>
    <row r="209" spans="1:17" ht="12.75" hidden="1">
      <c r="A209" s="72"/>
      <c r="D209" t="s">
        <v>8</v>
      </c>
      <c r="E209" s="64"/>
      <c r="F209" s="64"/>
      <c r="G209" s="61"/>
      <c r="H209" s="4"/>
      <c r="I209" s="67"/>
      <c r="J209" s="56">
        <f>IF(I209&gt;0,(100-(I209-1)*5)/100*IF(F209="AB",(C204-1),(C205-1)),0)+IF(I209&gt;0,0,IF(G209&gt;0,(100-(G209-1)*5)*(C206-1)/100,0))</f>
        <v>0</v>
      </c>
      <c r="O209">
        <v>206</v>
      </c>
      <c r="P209">
        <f>A202</f>
        <v>0</v>
      </c>
      <c r="Q209" t="str">
        <f>B202</f>
        <v>WK 23</v>
      </c>
    </row>
    <row r="210" spans="1:17" ht="13.5" hidden="1" thickBot="1">
      <c r="A210" s="73"/>
      <c r="D210" t="s">
        <v>9</v>
      </c>
      <c r="E210" s="65"/>
      <c r="F210" s="65"/>
      <c r="G210" s="62"/>
      <c r="H210" s="4"/>
      <c r="I210" s="68"/>
      <c r="J210" s="57">
        <f>IF(I210&gt;0,(100-(I210-1)*5)/100*IF(F210="AB",(C204-1),(C205-1)),0)+IF(I210&gt;0,0,IF(G210&gt;0,(100-(G210-1)*5)*(C206-1)/100,0))</f>
        <v>0</v>
      </c>
      <c r="O210">
        <v>207</v>
      </c>
      <c r="P210">
        <f>A202</f>
        <v>0</v>
      </c>
      <c r="Q210" t="str">
        <f>B202</f>
        <v>WK 23</v>
      </c>
    </row>
    <row r="211" spans="1:15" ht="18.75" thickBot="1">
      <c r="A211" s="59"/>
      <c r="B211" s="29" t="str">
        <f>CONCATENATE("WK ",FIXED(INT(O211/9+1),0,1))</f>
        <v>WK 24</v>
      </c>
      <c r="E211" s="2"/>
      <c r="G211" s="2" t="s">
        <v>1</v>
      </c>
      <c r="H211" s="2"/>
      <c r="I211" s="2" t="s">
        <v>12</v>
      </c>
      <c r="J211" s="2" t="s">
        <v>7</v>
      </c>
      <c r="O211">
        <v>208</v>
      </c>
    </row>
    <row r="212" spans="1:19" ht="12.75" hidden="1">
      <c r="A212" s="71"/>
      <c r="B212" s="3" t="s">
        <v>10</v>
      </c>
      <c r="D212" t="s">
        <v>0</v>
      </c>
      <c r="E212" s="63"/>
      <c r="F212" s="63"/>
      <c r="G212" s="60"/>
      <c r="H212" s="4"/>
      <c r="I212" s="66"/>
      <c r="J212" s="55">
        <f>IF(I212&gt;0,(100-(I212-1)*5)/100*IF(F212="AB",(C213-1),(C214-1)),0)+IF(I212&gt;0,0,IF(G212&gt;0,(100-(G212-1)*5)*(C215-1)/100,0))</f>
        <v>0</v>
      </c>
      <c r="O212">
        <v>209</v>
      </c>
      <c r="P212">
        <f>A211</f>
        <v>0</v>
      </c>
      <c r="Q212" t="str">
        <f>B211</f>
        <v>WK 24</v>
      </c>
      <c r="S212" s="74" t="s">
        <v>71</v>
      </c>
    </row>
    <row r="213" spans="1:19" ht="12.75" customHeight="1" hidden="1">
      <c r="A213" s="72"/>
      <c r="B213" s="1" t="s">
        <v>66</v>
      </c>
      <c r="C213" s="60"/>
      <c r="D213" t="s">
        <v>2</v>
      </c>
      <c r="E213" s="64"/>
      <c r="F213" s="64"/>
      <c r="G213" s="61"/>
      <c r="H213" s="4"/>
      <c r="I213" s="67"/>
      <c r="J213" s="56">
        <f>IF(I213&gt;0,(100-(I213-1)*5)/100*IF(F213="AB",(C213-1),(C214-1)),0)+IF(I213&gt;0,0,IF(G213&gt;0,(100-(G213-1)*5)*(C215-1)/100,0))</f>
        <v>0</v>
      </c>
      <c r="L213" s="77" t="s">
        <v>11</v>
      </c>
      <c r="N213" s="74" t="s">
        <v>37</v>
      </c>
      <c r="O213">
        <v>210</v>
      </c>
      <c r="P213">
        <f>A211</f>
        <v>0</v>
      </c>
      <c r="Q213" t="str">
        <f>B211</f>
        <v>WK 24</v>
      </c>
      <c r="S213" s="75"/>
    </row>
    <row r="214" spans="1:19" ht="13.5" hidden="1" thickBot="1">
      <c r="A214" s="72"/>
      <c r="B214" s="1" t="s">
        <v>67</v>
      </c>
      <c r="C214" s="61"/>
      <c r="D214" t="s">
        <v>3</v>
      </c>
      <c r="E214" s="64"/>
      <c r="F214" s="64"/>
      <c r="G214" s="61"/>
      <c r="H214" s="4"/>
      <c r="I214" s="67"/>
      <c r="J214" s="56">
        <f>IF(I214&gt;0,(100-(I214-1)*5)/100*IF(F214="AB",(C213-1),(C214-1)),0)+IF(I214&gt;0,0,IF(G214&gt;0,(100-(G214-1)*5)*(C215-1)/100,0))</f>
        <v>0</v>
      </c>
      <c r="L214" s="74"/>
      <c r="N214" s="74"/>
      <c r="O214">
        <v>211</v>
      </c>
      <c r="P214">
        <f>A211</f>
        <v>0</v>
      </c>
      <c r="Q214" t="str">
        <f>B211</f>
        <v>WK 24</v>
      </c>
      <c r="S214" s="76"/>
    </row>
    <row r="215" spans="1:19" ht="13.5" hidden="1" thickBot="1">
      <c r="A215" s="72"/>
      <c r="B215" s="1" t="s">
        <v>68</v>
      </c>
      <c r="C215" s="62"/>
      <c r="D215" t="s">
        <v>4</v>
      </c>
      <c r="E215" s="64"/>
      <c r="F215" s="64"/>
      <c r="G215" s="61"/>
      <c r="H215" s="4"/>
      <c r="I215" s="67"/>
      <c r="J215" s="56">
        <f>IF(I215&gt;0,(100-(I215-1)*5)/100*IF(F215="AB",(C213-1),(C214-1)),0)+IF(I215&gt;0,0,IF(G215&gt;0,(100-(G215-1)*5)*(C215-1)/100,0))</f>
        <v>0</v>
      </c>
      <c r="L215" s="9">
        <f>SUM(J212:J219)</f>
        <v>0</v>
      </c>
      <c r="N215" s="9">
        <f>L215+N206</f>
        <v>0</v>
      </c>
      <c r="O215">
        <v>212</v>
      </c>
      <c r="P215">
        <f>A211</f>
        <v>0</v>
      </c>
      <c r="Q215" t="str">
        <f>B211</f>
        <v>WK 24</v>
      </c>
      <c r="S215" s="50">
        <f>IF(COUNTIF(J$4:J219,"&gt;0")&lt;100,COUNTIF(J$4:J219,"&gt;0"),100)</f>
        <v>0</v>
      </c>
    </row>
    <row r="216" spans="1:19" ht="13.5" hidden="1" thickBot="1">
      <c r="A216" s="72"/>
      <c r="D216" t="s">
        <v>5</v>
      </c>
      <c r="E216" s="64"/>
      <c r="F216" s="64"/>
      <c r="G216" s="61"/>
      <c r="H216" s="4"/>
      <c r="I216" s="67"/>
      <c r="J216" s="56">
        <f>IF(I216&gt;0,(100-(I216-1)*5)/100*IF(F216="AB",(C213-1),(C214-1)),0)+IF(I216&gt;0,0,IF(G216&gt;0,(100-(G216-1)*5)*(C215-1)/100,0))</f>
        <v>0</v>
      </c>
      <c r="O216">
        <v>213</v>
      </c>
      <c r="P216">
        <f>A211</f>
        <v>0</v>
      </c>
      <c r="Q216" t="str">
        <f>B211</f>
        <v>WK 24</v>
      </c>
      <c r="R216" s="38" t="s">
        <v>69</v>
      </c>
      <c r="S216" s="9">
        <v>0</v>
      </c>
    </row>
    <row r="217" spans="1:19" ht="13.5" hidden="1" thickBot="1">
      <c r="A217" s="72"/>
      <c r="B217" s="1"/>
      <c r="D217" t="s">
        <v>6</v>
      </c>
      <c r="E217" s="64"/>
      <c r="F217" s="64"/>
      <c r="G217" s="61"/>
      <c r="H217" s="4"/>
      <c r="I217" s="67"/>
      <c r="J217" s="56">
        <f>IF(I217&gt;0,(100-(I217-1)*5)/100*IF(F217="AB",(C213-1),(C214-1)),0)+IF(I217&gt;0,0,IF(G217&gt;0,(100-(G217-1)*5)*(C215-1)/100,0))</f>
        <v>0</v>
      </c>
      <c r="O217">
        <v>214</v>
      </c>
      <c r="P217">
        <f>A211</f>
        <v>0</v>
      </c>
      <c r="Q217" t="str">
        <f>B211</f>
        <v>WK 24</v>
      </c>
      <c r="R217" s="38" t="s">
        <v>70</v>
      </c>
      <c r="S217" s="9">
        <v>0</v>
      </c>
    </row>
    <row r="218" spans="1:17" ht="12.75" hidden="1">
      <c r="A218" s="72"/>
      <c r="D218" t="s">
        <v>8</v>
      </c>
      <c r="E218" s="64"/>
      <c r="F218" s="64"/>
      <c r="G218" s="61"/>
      <c r="H218" s="4"/>
      <c r="I218" s="67"/>
      <c r="J218" s="56">
        <f>IF(I218&gt;0,(100-(I218-1)*5)/100*IF(F218="AB",(C213-1),(C214-1)),0)+IF(I218&gt;0,0,IF(G218&gt;0,(100-(G218-1)*5)*(C215-1)/100,0))</f>
        <v>0</v>
      </c>
      <c r="O218">
        <v>215</v>
      </c>
      <c r="P218">
        <f>A211</f>
        <v>0</v>
      </c>
      <c r="Q218" t="str">
        <f>B211</f>
        <v>WK 24</v>
      </c>
    </row>
    <row r="219" spans="1:17" ht="13.5" hidden="1" thickBot="1">
      <c r="A219" s="73"/>
      <c r="D219" t="s">
        <v>9</v>
      </c>
      <c r="E219" s="65"/>
      <c r="F219" s="65"/>
      <c r="G219" s="62"/>
      <c r="H219" s="4"/>
      <c r="I219" s="68"/>
      <c r="J219" s="57">
        <f>IF(I219&gt;0,(100-(I219-1)*5)/100*IF(F219="AB",(C213-1),(C214-1)),0)+IF(I219&gt;0,0,IF(G219&gt;0,(100-(G219-1)*5)*(C215-1)/100,0))</f>
        <v>0</v>
      </c>
      <c r="O219">
        <v>216</v>
      </c>
      <c r="P219">
        <f>A211</f>
        <v>0</v>
      </c>
      <c r="Q219" t="str">
        <f>B211</f>
        <v>WK 24</v>
      </c>
    </row>
    <row r="220" spans="1:15" ht="18.75" thickBot="1">
      <c r="A220" s="59"/>
      <c r="B220" s="29" t="str">
        <f>CONCATENATE("WK ",FIXED(INT(O220/9+1),0,1))</f>
        <v>WK 25</v>
      </c>
      <c r="E220" s="2"/>
      <c r="G220" s="2" t="s">
        <v>1</v>
      </c>
      <c r="H220" s="2"/>
      <c r="I220" s="2" t="s">
        <v>12</v>
      </c>
      <c r="J220" s="2" t="s">
        <v>7</v>
      </c>
      <c r="O220">
        <v>217</v>
      </c>
    </row>
    <row r="221" spans="1:19" ht="12.75" hidden="1">
      <c r="A221" s="71"/>
      <c r="B221" s="3" t="s">
        <v>10</v>
      </c>
      <c r="D221" t="s">
        <v>0</v>
      </c>
      <c r="E221" s="63"/>
      <c r="F221" s="63"/>
      <c r="G221" s="60"/>
      <c r="H221" s="4"/>
      <c r="I221" s="66"/>
      <c r="J221" s="55">
        <f>IF(I221&gt;0,(100-(I221-1)*5)/100*IF(F221="AB",(C222-1),(C223-1)),0)+IF(I221&gt;0,0,IF(G221&gt;0,(100-(G221-1)*5)*(C224-1)/100,0))</f>
        <v>0</v>
      </c>
      <c r="O221">
        <v>218</v>
      </c>
      <c r="P221">
        <f>A220</f>
        <v>0</v>
      </c>
      <c r="Q221" t="str">
        <f>B220</f>
        <v>WK 25</v>
      </c>
      <c r="S221" s="74" t="s">
        <v>71</v>
      </c>
    </row>
    <row r="222" spans="1:19" ht="12.75" customHeight="1" hidden="1">
      <c r="A222" s="72"/>
      <c r="B222" s="1" t="s">
        <v>66</v>
      </c>
      <c r="C222" s="60"/>
      <c r="D222" t="s">
        <v>2</v>
      </c>
      <c r="E222" s="64"/>
      <c r="F222" s="64"/>
      <c r="G222" s="61"/>
      <c r="H222" s="4"/>
      <c r="I222" s="67"/>
      <c r="J222" s="56">
        <f>IF(I222&gt;0,(100-(I222-1)*5)/100*IF(F222="AB",(C222-1),(C223-1)),0)+IF(I222&gt;0,0,IF(G222&gt;0,(100-(G222-1)*5)*(C224-1)/100,0))</f>
        <v>0</v>
      </c>
      <c r="L222" s="77" t="s">
        <v>11</v>
      </c>
      <c r="N222" s="74" t="s">
        <v>37</v>
      </c>
      <c r="O222">
        <v>219</v>
      </c>
      <c r="P222">
        <f>A220</f>
        <v>0</v>
      </c>
      <c r="Q222" t="str">
        <f>B220</f>
        <v>WK 25</v>
      </c>
      <c r="S222" s="75"/>
    </row>
    <row r="223" spans="1:19" ht="13.5" hidden="1" thickBot="1">
      <c r="A223" s="72"/>
      <c r="B223" s="1" t="s">
        <v>67</v>
      </c>
      <c r="C223" s="61"/>
      <c r="D223" t="s">
        <v>3</v>
      </c>
      <c r="E223" s="64"/>
      <c r="F223" s="64"/>
      <c r="G223" s="61"/>
      <c r="H223" s="4"/>
      <c r="I223" s="67"/>
      <c r="J223" s="56">
        <f>IF(I223&gt;0,(100-(I223-1)*5)/100*IF(F223="AB",(C222-1),(C223-1)),0)+IF(I223&gt;0,0,IF(G223&gt;0,(100-(G223-1)*5)*(C224-1)/100,0))</f>
        <v>0</v>
      </c>
      <c r="L223" s="74"/>
      <c r="N223" s="74"/>
      <c r="O223">
        <v>220</v>
      </c>
      <c r="P223">
        <f>A220</f>
        <v>0</v>
      </c>
      <c r="Q223" t="str">
        <f>B220</f>
        <v>WK 25</v>
      </c>
      <c r="S223" s="76"/>
    </row>
    <row r="224" spans="1:19" ht="13.5" hidden="1" thickBot="1">
      <c r="A224" s="72"/>
      <c r="B224" s="1" t="s">
        <v>68</v>
      </c>
      <c r="C224" s="62"/>
      <c r="D224" t="s">
        <v>4</v>
      </c>
      <c r="E224" s="64"/>
      <c r="F224" s="64"/>
      <c r="G224" s="61"/>
      <c r="H224" s="4"/>
      <c r="I224" s="67"/>
      <c r="J224" s="56">
        <f>IF(I224&gt;0,(100-(I224-1)*5)/100*IF(F224="AB",(C222-1),(C223-1)),0)+IF(I224&gt;0,0,IF(G224&gt;0,(100-(G224-1)*5)*(C224-1)/100,0))</f>
        <v>0</v>
      </c>
      <c r="L224" s="9">
        <f>SUM(J221:J228)</f>
        <v>0</v>
      </c>
      <c r="N224" s="9">
        <f>L224+N215</f>
        <v>0</v>
      </c>
      <c r="O224">
        <v>221</v>
      </c>
      <c r="P224">
        <f>A220</f>
        <v>0</v>
      </c>
      <c r="Q224" t="str">
        <f>B220</f>
        <v>WK 25</v>
      </c>
      <c r="S224" s="50">
        <f>IF(COUNTIF(J$4:J228,"&gt;0")&lt;100,COUNTIF(J$4:J228,"&gt;0"),100)</f>
        <v>0</v>
      </c>
    </row>
    <row r="225" spans="1:19" ht="13.5" hidden="1" thickBot="1">
      <c r="A225" s="72"/>
      <c r="D225" t="s">
        <v>5</v>
      </c>
      <c r="E225" s="64"/>
      <c r="F225" s="64"/>
      <c r="G225" s="61"/>
      <c r="H225" s="4"/>
      <c r="I225" s="67"/>
      <c r="J225" s="56">
        <f>IF(I225&gt;0,(100-(I225-1)*5)/100*IF(F225="AB",(C222-1),(C223-1)),0)+IF(I225&gt;0,0,IF(G225&gt;0,(100-(G225-1)*5)*(C224-1)/100,0))</f>
        <v>0</v>
      </c>
      <c r="O225">
        <v>222</v>
      </c>
      <c r="P225">
        <f>A220</f>
        <v>0</v>
      </c>
      <c r="Q225" t="str">
        <f>B220</f>
        <v>WK 25</v>
      </c>
      <c r="R225" s="38" t="s">
        <v>69</v>
      </c>
      <c r="S225" s="9">
        <v>0</v>
      </c>
    </row>
    <row r="226" spans="1:19" ht="13.5" hidden="1" thickBot="1">
      <c r="A226" s="72"/>
      <c r="B226" s="1"/>
      <c r="D226" t="s">
        <v>6</v>
      </c>
      <c r="E226" s="64"/>
      <c r="F226" s="64"/>
      <c r="G226" s="61"/>
      <c r="H226" s="4"/>
      <c r="I226" s="67"/>
      <c r="J226" s="56">
        <f>IF(I226&gt;0,(100-(I226-1)*5)/100*IF(F226="AB",(C222-1),(C223-1)),0)+IF(I226&gt;0,0,IF(G226&gt;0,(100-(G226-1)*5)*(C224-1)/100,0))</f>
        <v>0</v>
      </c>
      <c r="O226">
        <v>223</v>
      </c>
      <c r="P226">
        <f>A220</f>
        <v>0</v>
      </c>
      <c r="Q226" t="str">
        <f>B220</f>
        <v>WK 25</v>
      </c>
      <c r="R226" s="38" t="s">
        <v>70</v>
      </c>
      <c r="S226" s="9">
        <v>0</v>
      </c>
    </row>
    <row r="227" spans="1:17" ht="12.75" hidden="1">
      <c r="A227" s="72"/>
      <c r="D227" t="s">
        <v>8</v>
      </c>
      <c r="E227" s="64"/>
      <c r="F227" s="64"/>
      <c r="G227" s="61"/>
      <c r="H227" s="4"/>
      <c r="I227" s="67"/>
      <c r="J227" s="56">
        <f>IF(I227&gt;0,(100-(I227-1)*5)/100*IF(F227="AB",(C222-1),(C223-1)),0)+IF(I227&gt;0,0,IF(G227&gt;0,(100-(G227-1)*5)*(C224-1)/100,0))</f>
        <v>0</v>
      </c>
      <c r="O227">
        <v>224</v>
      </c>
      <c r="P227">
        <f>A220</f>
        <v>0</v>
      </c>
      <c r="Q227" t="str">
        <f>B220</f>
        <v>WK 25</v>
      </c>
    </row>
    <row r="228" spans="1:17" ht="13.5" hidden="1" thickBot="1">
      <c r="A228" s="73"/>
      <c r="D228" t="s">
        <v>9</v>
      </c>
      <c r="E228" s="65"/>
      <c r="F228" s="65"/>
      <c r="G228" s="62"/>
      <c r="H228" s="4"/>
      <c r="I228" s="68"/>
      <c r="J228" s="57">
        <f>IF(I228&gt;0,(100-(I228-1)*5)/100*IF(F228="AB",(C222-1),(C223-1)),0)+IF(I228&gt;0,0,IF(G228&gt;0,(100-(G228-1)*5)*(C224-1)/100,0))</f>
        <v>0</v>
      </c>
      <c r="O228">
        <v>225</v>
      </c>
      <c r="P228">
        <f>A220</f>
        <v>0</v>
      </c>
      <c r="Q228" t="str">
        <f>B220</f>
        <v>WK 25</v>
      </c>
    </row>
    <row r="229" spans="1:15" ht="18.75" thickBot="1">
      <c r="A229" s="59"/>
      <c r="B229" s="29" t="str">
        <f>CONCATENATE("WK ",FIXED(INT(O229/9+1),0,1))</f>
        <v>WK 26</v>
      </c>
      <c r="E229" s="2"/>
      <c r="G229" s="2" t="s">
        <v>1</v>
      </c>
      <c r="H229" s="2"/>
      <c r="I229" s="2" t="s">
        <v>12</v>
      </c>
      <c r="J229" s="2" t="s">
        <v>7</v>
      </c>
      <c r="O229">
        <v>226</v>
      </c>
    </row>
    <row r="230" spans="1:19" ht="12.75" hidden="1">
      <c r="A230" s="71"/>
      <c r="B230" s="3" t="s">
        <v>10</v>
      </c>
      <c r="D230" t="s">
        <v>0</v>
      </c>
      <c r="E230" s="63"/>
      <c r="F230" s="63"/>
      <c r="G230" s="60"/>
      <c r="H230" s="4"/>
      <c r="I230" s="66"/>
      <c r="J230" s="55">
        <f>IF(I230&gt;0,(100-(I230-1)*5)/100*IF(F230="AB",(C231-1),(C232-1)),0)+IF(I230&gt;0,0,IF(G230&gt;0,(100-(G230-1)*5)*(C233-1)/100,0))</f>
        <v>0</v>
      </c>
      <c r="O230">
        <v>227</v>
      </c>
      <c r="P230">
        <f>A229</f>
        <v>0</v>
      </c>
      <c r="Q230" t="str">
        <f>B229</f>
        <v>WK 26</v>
      </c>
      <c r="S230" s="74" t="s">
        <v>71</v>
      </c>
    </row>
    <row r="231" spans="1:19" ht="12.75" customHeight="1" hidden="1">
      <c r="A231" s="72"/>
      <c r="B231" s="1" t="s">
        <v>66</v>
      </c>
      <c r="C231" s="60"/>
      <c r="D231" t="s">
        <v>2</v>
      </c>
      <c r="E231" s="64"/>
      <c r="F231" s="64"/>
      <c r="G231" s="61"/>
      <c r="H231" s="4"/>
      <c r="I231" s="67"/>
      <c r="J231" s="56">
        <f>IF(I231&gt;0,(100-(I231-1)*5)/100*IF(F231="AB",(C231-1),(C232-1)),0)+IF(I231&gt;0,0,IF(G231&gt;0,(100-(G231-1)*5)*(C233-1)/100,0))</f>
        <v>0</v>
      </c>
      <c r="L231" s="77" t="s">
        <v>11</v>
      </c>
      <c r="N231" s="74" t="s">
        <v>37</v>
      </c>
      <c r="O231">
        <v>228</v>
      </c>
      <c r="P231">
        <f>A229</f>
        <v>0</v>
      </c>
      <c r="Q231" t="str">
        <f>B229</f>
        <v>WK 26</v>
      </c>
      <c r="S231" s="75"/>
    </row>
    <row r="232" spans="1:19" ht="13.5" hidden="1" thickBot="1">
      <c r="A232" s="72"/>
      <c r="B232" s="1" t="s">
        <v>67</v>
      </c>
      <c r="C232" s="61"/>
      <c r="D232" t="s">
        <v>3</v>
      </c>
      <c r="E232" s="64"/>
      <c r="F232" s="64"/>
      <c r="G232" s="61"/>
      <c r="H232" s="4"/>
      <c r="I232" s="67"/>
      <c r="J232" s="56">
        <f>IF(I232&gt;0,(100-(I232-1)*5)/100*IF(F232="AB",(C231-1),(C232-1)),0)+IF(I232&gt;0,0,IF(G232&gt;0,(100-(G232-1)*5)*(C233-1)/100,0))</f>
        <v>0</v>
      </c>
      <c r="L232" s="74"/>
      <c r="N232" s="74"/>
      <c r="O232">
        <v>229</v>
      </c>
      <c r="P232">
        <f>A229</f>
        <v>0</v>
      </c>
      <c r="Q232" t="str">
        <f>B229</f>
        <v>WK 26</v>
      </c>
      <c r="S232" s="76"/>
    </row>
    <row r="233" spans="1:19" ht="13.5" hidden="1" thickBot="1">
      <c r="A233" s="72"/>
      <c r="B233" s="1" t="s">
        <v>68</v>
      </c>
      <c r="C233" s="62"/>
      <c r="D233" t="s">
        <v>4</v>
      </c>
      <c r="E233" s="64"/>
      <c r="F233" s="64"/>
      <c r="G233" s="61"/>
      <c r="H233" s="4"/>
      <c r="I233" s="67"/>
      <c r="J233" s="56">
        <f>IF(I233&gt;0,(100-(I233-1)*5)/100*IF(F233="AB",(C231-1),(C232-1)),0)+IF(I233&gt;0,0,IF(G233&gt;0,(100-(G233-1)*5)*(C233-1)/100,0))</f>
        <v>0</v>
      </c>
      <c r="L233" s="9">
        <f>SUM(J230:J237)</f>
        <v>0</v>
      </c>
      <c r="N233" s="9">
        <f>L233+N224</f>
        <v>0</v>
      </c>
      <c r="O233">
        <v>230</v>
      </c>
      <c r="P233">
        <f>A229</f>
        <v>0</v>
      </c>
      <c r="Q233" t="str">
        <f>B229</f>
        <v>WK 26</v>
      </c>
      <c r="S233" s="50">
        <f>IF(COUNTIF(J$4:J237,"&gt;0")&lt;100,COUNTIF(J$4:J237,"&gt;0"),100)</f>
        <v>0</v>
      </c>
    </row>
    <row r="234" spans="1:19" ht="13.5" hidden="1" thickBot="1">
      <c r="A234" s="72"/>
      <c r="D234" t="s">
        <v>5</v>
      </c>
      <c r="E234" s="64"/>
      <c r="F234" s="64"/>
      <c r="G234" s="61"/>
      <c r="H234" s="4"/>
      <c r="I234" s="67"/>
      <c r="J234" s="56">
        <f>IF(I234&gt;0,(100-(I234-1)*5)/100*IF(F234="AB",(C231-1),(C232-1)),0)+IF(I234&gt;0,0,IF(G234&gt;0,(100-(G234-1)*5)*(C233-1)/100,0))</f>
        <v>0</v>
      </c>
      <c r="O234">
        <v>231</v>
      </c>
      <c r="P234">
        <f>A229</f>
        <v>0</v>
      </c>
      <c r="Q234" t="str">
        <f>B229</f>
        <v>WK 26</v>
      </c>
      <c r="R234" s="38" t="s">
        <v>69</v>
      </c>
      <c r="S234" s="9">
        <v>0</v>
      </c>
    </row>
    <row r="235" spans="1:19" ht="13.5" hidden="1" thickBot="1">
      <c r="A235" s="72"/>
      <c r="B235" s="1"/>
      <c r="D235" t="s">
        <v>6</v>
      </c>
      <c r="E235" s="64"/>
      <c r="F235" s="64"/>
      <c r="G235" s="61"/>
      <c r="H235" s="4"/>
      <c r="I235" s="67"/>
      <c r="J235" s="56">
        <f>IF(I235&gt;0,(100-(I235-1)*5)/100*IF(F235="AB",(C231-1),(C232-1)),0)+IF(I235&gt;0,0,IF(G235&gt;0,(100-(G235-1)*5)*(C233-1)/100,0))</f>
        <v>0</v>
      </c>
      <c r="O235">
        <v>232</v>
      </c>
      <c r="P235">
        <f>A229</f>
        <v>0</v>
      </c>
      <c r="Q235" t="str">
        <f>B229</f>
        <v>WK 26</v>
      </c>
      <c r="R235" s="38" t="s">
        <v>70</v>
      </c>
      <c r="S235" s="9">
        <v>0</v>
      </c>
    </row>
    <row r="236" spans="1:17" ht="12.75" hidden="1">
      <c r="A236" s="72"/>
      <c r="D236" t="s">
        <v>8</v>
      </c>
      <c r="E236" s="64"/>
      <c r="F236" s="64"/>
      <c r="G236" s="61"/>
      <c r="H236" s="4"/>
      <c r="I236" s="67"/>
      <c r="J236" s="56">
        <f>IF(I236&gt;0,(100-(I236-1)*5)/100*IF(F236="AB",(C231-1),(C232-1)),0)+IF(I236&gt;0,0,IF(G236&gt;0,(100-(G236-1)*5)*(C233-1)/100,0))</f>
        <v>0</v>
      </c>
      <c r="O236">
        <v>233</v>
      </c>
      <c r="P236">
        <f>A229</f>
        <v>0</v>
      </c>
      <c r="Q236" t="str">
        <f>B229</f>
        <v>WK 26</v>
      </c>
    </row>
    <row r="237" spans="1:17" ht="13.5" hidden="1" thickBot="1">
      <c r="A237" s="73"/>
      <c r="D237" t="s">
        <v>9</v>
      </c>
      <c r="E237" s="65"/>
      <c r="F237" s="65"/>
      <c r="G237" s="62"/>
      <c r="H237" s="4"/>
      <c r="I237" s="68"/>
      <c r="J237" s="57">
        <f>IF(I237&gt;0,(100-(I237-1)*5)/100*IF(F237="AB",(C231-1),(C232-1)),0)+IF(I237&gt;0,0,IF(G237&gt;0,(100-(G237-1)*5)*(C233-1)/100,0))</f>
        <v>0</v>
      </c>
      <c r="O237">
        <v>234</v>
      </c>
      <c r="P237">
        <f>A229</f>
        <v>0</v>
      </c>
      <c r="Q237" t="str">
        <f>B229</f>
        <v>WK 26</v>
      </c>
    </row>
    <row r="238" spans="1:15" ht="18.75" thickBot="1">
      <c r="A238" s="59"/>
      <c r="B238" s="29" t="str">
        <f>CONCATENATE("WK ",FIXED(INT(O238/9+1),0,1))</f>
        <v>WK 27</v>
      </c>
      <c r="E238" s="2"/>
      <c r="G238" s="2" t="s">
        <v>1</v>
      </c>
      <c r="H238" s="2"/>
      <c r="I238" s="2" t="s">
        <v>12</v>
      </c>
      <c r="J238" s="2" t="s">
        <v>7</v>
      </c>
      <c r="O238">
        <v>235</v>
      </c>
    </row>
    <row r="239" spans="1:19" ht="12.75" hidden="1">
      <c r="A239" s="71"/>
      <c r="B239" s="3" t="s">
        <v>10</v>
      </c>
      <c r="D239" t="s">
        <v>0</v>
      </c>
      <c r="E239" s="63"/>
      <c r="F239" s="63"/>
      <c r="G239" s="60"/>
      <c r="H239" s="4"/>
      <c r="I239" s="66"/>
      <c r="J239" s="55">
        <f>IF(I239&gt;0,(100-(I239-1)*5)/100*IF(F239="AB",(C240-1),(C241-1)),0)+IF(I239&gt;0,0,IF(G239&gt;0,(100-(G239-1)*5)*(C242-1)/100,0))</f>
        <v>0</v>
      </c>
      <c r="O239">
        <v>236</v>
      </c>
      <c r="P239">
        <f>A238</f>
        <v>0</v>
      </c>
      <c r="Q239" t="str">
        <f>B238</f>
        <v>WK 27</v>
      </c>
      <c r="S239" s="74" t="s">
        <v>71</v>
      </c>
    </row>
    <row r="240" spans="1:19" ht="12.75" customHeight="1" hidden="1">
      <c r="A240" s="72"/>
      <c r="B240" s="1" t="s">
        <v>66</v>
      </c>
      <c r="C240" s="60"/>
      <c r="D240" t="s">
        <v>2</v>
      </c>
      <c r="E240" s="64"/>
      <c r="F240" s="64"/>
      <c r="G240" s="61"/>
      <c r="H240" s="4"/>
      <c r="I240" s="67"/>
      <c r="J240" s="56">
        <f>IF(I240&gt;0,(100-(I240-1)*5)/100*IF(F240="AB",(C240-1),(C241-1)),0)+IF(I240&gt;0,0,IF(G240&gt;0,(100-(G240-1)*5)*(C242-1)/100,0))</f>
        <v>0</v>
      </c>
      <c r="L240" s="77" t="s">
        <v>11</v>
      </c>
      <c r="N240" s="74" t="s">
        <v>37</v>
      </c>
      <c r="O240">
        <v>237</v>
      </c>
      <c r="P240">
        <f>A238</f>
        <v>0</v>
      </c>
      <c r="Q240" t="str">
        <f>B238</f>
        <v>WK 27</v>
      </c>
      <c r="S240" s="75"/>
    </row>
    <row r="241" spans="1:19" ht="13.5" hidden="1" thickBot="1">
      <c r="A241" s="72"/>
      <c r="B241" s="1" t="s">
        <v>67</v>
      </c>
      <c r="C241" s="61"/>
      <c r="D241" t="s">
        <v>3</v>
      </c>
      <c r="E241" s="64"/>
      <c r="F241" s="64"/>
      <c r="G241" s="61"/>
      <c r="H241" s="4"/>
      <c r="I241" s="67"/>
      <c r="J241" s="56">
        <f>IF(I241&gt;0,(100-(I241-1)*5)/100*IF(F241="AB",(C240-1),(C241-1)),0)+IF(I241&gt;0,0,IF(G241&gt;0,(100-(G241-1)*5)*(C242-1)/100,0))</f>
        <v>0</v>
      </c>
      <c r="L241" s="74"/>
      <c r="N241" s="74"/>
      <c r="O241">
        <v>238</v>
      </c>
      <c r="P241">
        <f>A238</f>
        <v>0</v>
      </c>
      <c r="Q241" t="str">
        <f>B238</f>
        <v>WK 27</v>
      </c>
      <c r="S241" s="76"/>
    </row>
    <row r="242" spans="1:19" ht="13.5" hidden="1" thickBot="1">
      <c r="A242" s="72"/>
      <c r="B242" s="1" t="s">
        <v>68</v>
      </c>
      <c r="C242" s="62"/>
      <c r="D242" t="s">
        <v>4</v>
      </c>
      <c r="E242" s="64"/>
      <c r="F242" s="64"/>
      <c r="G242" s="61"/>
      <c r="H242" s="4"/>
      <c r="I242" s="67"/>
      <c r="J242" s="56">
        <f>IF(I242&gt;0,(100-(I242-1)*5)/100*IF(F242="AB",(C240-1),(C241-1)),0)+IF(I242&gt;0,0,IF(G242&gt;0,(100-(G242-1)*5)*(C242-1)/100,0))</f>
        <v>0</v>
      </c>
      <c r="L242" s="9">
        <f>SUM(J239:J246)</f>
        <v>0</v>
      </c>
      <c r="N242" s="9">
        <f>L242+N233</f>
        <v>0</v>
      </c>
      <c r="O242">
        <v>239</v>
      </c>
      <c r="P242">
        <f>A238</f>
        <v>0</v>
      </c>
      <c r="Q242" t="str">
        <f>B238</f>
        <v>WK 27</v>
      </c>
      <c r="S242" s="50">
        <f>IF(COUNTIF(J$4:J246,"&gt;0")&lt;100,COUNTIF(J$4:J246,"&gt;0"),100)</f>
        <v>0</v>
      </c>
    </row>
    <row r="243" spans="1:19" ht="13.5" hidden="1" thickBot="1">
      <c r="A243" s="72"/>
      <c r="D243" t="s">
        <v>5</v>
      </c>
      <c r="E243" s="64"/>
      <c r="F243" s="64"/>
      <c r="G243" s="61"/>
      <c r="H243" s="4"/>
      <c r="I243" s="67"/>
      <c r="J243" s="56">
        <f>IF(I243&gt;0,(100-(I243-1)*5)/100*IF(F243="AB",(C240-1),(C241-1)),0)+IF(I243&gt;0,0,IF(G243&gt;0,(100-(G243-1)*5)*(C242-1)/100,0))</f>
        <v>0</v>
      </c>
      <c r="O243">
        <v>240</v>
      </c>
      <c r="P243">
        <f>A238</f>
        <v>0</v>
      </c>
      <c r="Q243" t="str">
        <f>B238</f>
        <v>WK 27</v>
      </c>
      <c r="R243" s="38" t="s">
        <v>69</v>
      </c>
      <c r="S243" s="9">
        <v>0</v>
      </c>
    </row>
    <row r="244" spans="1:19" ht="13.5" hidden="1" thickBot="1">
      <c r="A244" s="72"/>
      <c r="B244" s="1"/>
      <c r="D244" t="s">
        <v>6</v>
      </c>
      <c r="E244" s="64"/>
      <c r="F244" s="64"/>
      <c r="G244" s="61"/>
      <c r="H244" s="4"/>
      <c r="I244" s="67"/>
      <c r="J244" s="56">
        <f>IF(I244&gt;0,(100-(I244-1)*5)/100*IF(F244="AB",(C240-1),(C241-1)),0)+IF(I244&gt;0,0,IF(G244&gt;0,(100-(G244-1)*5)*(C242-1)/100,0))</f>
        <v>0</v>
      </c>
      <c r="O244">
        <v>241</v>
      </c>
      <c r="P244">
        <f>A238</f>
        <v>0</v>
      </c>
      <c r="Q244" t="str">
        <f>B238</f>
        <v>WK 27</v>
      </c>
      <c r="R244" s="38" t="s">
        <v>70</v>
      </c>
      <c r="S244" s="9">
        <v>0</v>
      </c>
    </row>
    <row r="245" spans="1:17" ht="12.75" hidden="1">
      <c r="A245" s="72"/>
      <c r="D245" t="s">
        <v>8</v>
      </c>
      <c r="E245" s="64"/>
      <c r="F245" s="64"/>
      <c r="G245" s="61"/>
      <c r="H245" s="4"/>
      <c r="I245" s="67"/>
      <c r="J245" s="56">
        <f>IF(I245&gt;0,(100-(I245-1)*5)/100*IF(F245="AB",(C240-1),(C241-1)),0)+IF(I245&gt;0,0,IF(G245&gt;0,(100-(G245-1)*5)*(C242-1)/100,0))</f>
        <v>0</v>
      </c>
      <c r="O245">
        <v>242</v>
      </c>
      <c r="P245">
        <f>A238</f>
        <v>0</v>
      </c>
      <c r="Q245" t="str">
        <f>B238</f>
        <v>WK 27</v>
      </c>
    </row>
    <row r="246" spans="1:17" ht="13.5" hidden="1" thickBot="1">
      <c r="A246" s="73"/>
      <c r="D246" t="s">
        <v>9</v>
      </c>
      <c r="E246" s="65"/>
      <c r="F246" s="65"/>
      <c r="G246" s="62"/>
      <c r="H246" s="4"/>
      <c r="I246" s="68"/>
      <c r="J246" s="57">
        <f>IF(I246&gt;0,(100-(I246-1)*5)/100*IF(F246="AB",(C240-1),(C241-1)),0)+IF(I246&gt;0,0,IF(G246&gt;0,(100-(G246-1)*5)*(C242-1)/100,0))</f>
        <v>0</v>
      </c>
      <c r="O246">
        <v>243</v>
      </c>
      <c r="P246">
        <f>A238</f>
        <v>0</v>
      </c>
      <c r="Q246" t="str">
        <f>B238</f>
        <v>WK 27</v>
      </c>
    </row>
    <row r="247" spans="1:15" ht="18.75" thickBot="1">
      <c r="A247" s="59"/>
      <c r="B247" s="29" t="str">
        <f>CONCATENATE("WK ",FIXED(INT(O247/9+1),0,1))</f>
        <v>WK 28</v>
      </c>
      <c r="E247" s="2"/>
      <c r="G247" s="2" t="s">
        <v>1</v>
      </c>
      <c r="H247" s="2"/>
      <c r="I247" s="2" t="s">
        <v>12</v>
      </c>
      <c r="J247" s="2" t="s">
        <v>7</v>
      </c>
      <c r="O247">
        <v>244</v>
      </c>
    </row>
    <row r="248" spans="1:19" ht="12.75" hidden="1">
      <c r="A248" s="71"/>
      <c r="B248" s="3" t="s">
        <v>10</v>
      </c>
      <c r="D248" t="s">
        <v>0</v>
      </c>
      <c r="E248" s="63"/>
      <c r="F248" s="63"/>
      <c r="G248" s="60"/>
      <c r="H248" s="4"/>
      <c r="I248" s="66"/>
      <c r="J248" s="55">
        <f>IF(I248&gt;0,(100-(I248-1)*5)/100*IF(F248="AB",(C249-1),(C250-1)),0)+IF(I248&gt;0,0,IF(G248&gt;0,(100-(G248-1)*5)*(C251-1)/100,0))</f>
        <v>0</v>
      </c>
      <c r="O248">
        <v>245</v>
      </c>
      <c r="P248">
        <f>A247</f>
        <v>0</v>
      </c>
      <c r="Q248" t="str">
        <f>B247</f>
        <v>WK 28</v>
      </c>
      <c r="S248" s="74" t="s">
        <v>71</v>
      </c>
    </row>
    <row r="249" spans="1:19" ht="12.75" customHeight="1" hidden="1">
      <c r="A249" s="72"/>
      <c r="B249" s="1" t="s">
        <v>66</v>
      </c>
      <c r="C249" s="60"/>
      <c r="D249" t="s">
        <v>2</v>
      </c>
      <c r="E249" s="64"/>
      <c r="F249" s="64"/>
      <c r="G249" s="61"/>
      <c r="H249" s="4"/>
      <c r="I249" s="67"/>
      <c r="J249" s="56">
        <f>IF(I249&gt;0,(100-(I249-1)*5)/100*IF(F249="AB",(C249-1),(C250-1)),0)+IF(I249&gt;0,0,IF(G249&gt;0,(100-(G249-1)*5)*(C251-1)/100,0))</f>
        <v>0</v>
      </c>
      <c r="L249" s="77" t="s">
        <v>11</v>
      </c>
      <c r="N249" s="74" t="s">
        <v>37</v>
      </c>
      <c r="O249">
        <v>246</v>
      </c>
      <c r="P249">
        <f>A247</f>
        <v>0</v>
      </c>
      <c r="Q249" t="str">
        <f>B247</f>
        <v>WK 28</v>
      </c>
      <c r="S249" s="75"/>
    </row>
    <row r="250" spans="1:19" ht="13.5" hidden="1" thickBot="1">
      <c r="A250" s="72"/>
      <c r="B250" s="1" t="s">
        <v>67</v>
      </c>
      <c r="C250" s="61"/>
      <c r="D250" t="s">
        <v>3</v>
      </c>
      <c r="E250" s="64"/>
      <c r="F250" s="64"/>
      <c r="G250" s="61"/>
      <c r="H250" s="4"/>
      <c r="I250" s="67"/>
      <c r="J250" s="56">
        <f>IF(I250&gt;0,(100-(I250-1)*5)/100*IF(F250="AB",(C249-1),(C250-1)),0)+IF(I250&gt;0,0,IF(G250&gt;0,(100-(G250-1)*5)*(C251-1)/100,0))</f>
        <v>0</v>
      </c>
      <c r="L250" s="74"/>
      <c r="N250" s="74"/>
      <c r="O250">
        <v>247</v>
      </c>
      <c r="P250">
        <f>A247</f>
        <v>0</v>
      </c>
      <c r="Q250" t="str">
        <f>B247</f>
        <v>WK 28</v>
      </c>
      <c r="S250" s="76"/>
    </row>
    <row r="251" spans="1:19" ht="13.5" hidden="1" thickBot="1">
      <c r="A251" s="72"/>
      <c r="B251" s="1" t="s">
        <v>68</v>
      </c>
      <c r="C251" s="62"/>
      <c r="D251" t="s">
        <v>4</v>
      </c>
      <c r="E251" s="64"/>
      <c r="F251" s="64"/>
      <c r="G251" s="61"/>
      <c r="H251" s="4"/>
      <c r="I251" s="67"/>
      <c r="J251" s="56">
        <f>IF(I251&gt;0,(100-(I251-1)*5)/100*IF(F251="AB",(C249-1),(C250-1)),0)+IF(I251&gt;0,0,IF(G251&gt;0,(100-(G251-1)*5)*(C251-1)/100,0))</f>
        <v>0</v>
      </c>
      <c r="L251" s="9">
        <f>SUM(J248:J255)</f>
        <v>0</v>
      </c>
      <c r="N251" s="9">
        <f>L251+N242</f>
        <v>0</v>
      </c>
      <c r="O251">
        <v>248</v>
      </c>
      <c r="P251">
        <f>A247</f>
        <v>0</v>
      </c>
      <c r="Q251" t="str">
        <f>B247</f>
        <v>WK 28</v>
      </c>
      <c r="S251" s="50">
        <f>IF(COUNTIF(J$4:J255,"&gt;0")&lt;100,COUNTIF(J$4:J255,"&gt;0"),100)</f>
        <v>0</v>
      </c>
    </row>
    <row r="252" spans="1:19" ht="13.5" hidden="1" thickBot="1">
      <c r="A252" s="72"/>
      <c r="D252" t="s">
        <v>5</v>
      </c>
      <c r="E252" s="64"/>
      <c r="F252" s="64"/>
      <c r="G252" s="61"/>
      <c r="H252" s="4"/>
      <c r="I252" s="67"/>
      <c r="J252" s="56">
        <f>IF(I252&gt;0,(100-(I252-1)*5)/100*IF(F252="AB",(C249-1),(C250-1)),0)+IF(I252&gt;0,0,IF(G252&gt;0,(100-(G252-1)*5)*(C251-1)/100,0))</f>
        <v>0</v>
      </c>
      <c r="O252">
        <v>249</v>
      </c>
      <c r="P252">
        <f>A247</f>
        <v>0</v>
      </c>
      <c r="Q252" t="str">
        <f>B247</f>
        <v>WK 28</v>
      </c>
      <c r="R252" s="38" t="s">
        <v>69</v>
      </c>
      <c r="S252" s="9">
        <v>0</v>
      </c>
    </row>
    <row r="253" spans="1:19" ht="13.5" hidden="1" thickBot="1">
      <c r="A253" s="72"/>
      <c r="B253" s="1"/>
      <c r="D253" t="s">
        <v>6</v>
      </c>
      <c r="E253" s="64"/>
      <c r="F253" s="64"/>
      <c r="G253" s="61"/>
      <c r="H253" s="4"/>
      <c r="I253" s="67"/>
      <c r="J253" s="56">
        <f>IF(I253&gt;0,(100-(I253-1)*5)/100*IF(F253="AB",(C249-1),(C250-1)),0)+IF(I253&gt;0,0,IF(G253&gt;0,(100-(G253-1)*5)*(C251-1)/100,0))</f>
        <v>0</v>
      </c>
      <c r="O253">
        <v>250</v>
      </c>
      <c r="P253">
        <f>A247</f>
        <v>0</v>
      </c>
      <c r="Q253" t="str">
        <f>B247</f>
        <v>WK 28</v>
      </c>
      <c r="R253" s="38" t="s">
        <v>70</v>
      </c>
      <c r="S253" s="9">
        <v>0</v>
      </c>
    </row>
    <row r="254" spans="1:17" ht="12.75" hidden="1">
      <c r="A254" s="72"/>
      <c r="D254" t="s">
        <v>8</v>
      </c>
      <c r="E254" s="64"/>
      <c r="F254" s="64"/>
      <c r="G254" s="61"/>
      <c r="H254" s="4"/>
      <c r="I254" s="67"/>
      <c r="J254" s="56">
        <f>IF(I254&gt;0,(100-(I254-1)*5)/100*IF(F254="AB",(C249-1),(C250-1)),0)+IF(I254&gt;0,0,IF(G254&gt;0,(100-(G254-1)*5)*(C251-1)/100,0))</f>
        <v>0</v>
      </c>
      <c r="O254">
        <v>251</v>
      </c>
      <c r="P254">
        <f>A247</f>
        <v>0</v>
      </c>
      <c r="Q254" t="str">
        <f>B247</f>
        <v>WK 28</v>
      </c>
    </row>
    <row r="255" spans="1:17" ht="13.5" hidden="1" thickBot="1">
      <c r="A255" s="73"/>
      <c r="D255" t="s">
        <v>9</v>
      </c>
      <c r="E255" s="65"/>
      <c r="F255" s="65"/>
      <c r="G255" s="62"/>
      <c r="H255" s="4"/>
      <c r="I255" s="68"/>
      <c r="J255" s="57">
        <f>IF(I255&gt;0,(100-(I255-1)*5)/100*IF(F255="AB",(C249-1),(C250-1)),0)+IF(I255&gt;0,0,IF(G255&gt;0,(100-(G255-1)*5)*(C251-1)/100,0))</f>
        <v>0</v>
      </c>
      <c r="O255">
        <v>252</v>
      </c>
      <c r="P255">
        <f>A247</f>
        <v>0</v>
      </c>
      <c r="Q255" t="str">
        <f>B247</f>
        <v>WK 28</v>
      </c>
    </row>
    <row r="256" spans="1:15" ht="18.75" thickBot="1">
      <c r="A256" s="59"/>
      <c r="B256" s="29" t="str">
        <f>CONCATENATE("WK ",FIXED(INT(O256/9+1),0,1))</f>
        <v>WK 29</v>
      </c>
      <c r="E256" s="2"/>
      <c r="G256" s="2" t="s">
        <v>1</v>
      </c>
      <c r="H256" s="2"/>
      <c r="I256" s="2" t="s">
        <v>12</v>
      </c>
      <c r="J256" s="2" t="s">
        <v>7</v>
      </c>
      <c r="O256">
        <v>253</v>
      </c>
    </row>
    <row r="257" spans="1:19" ht="12.75" hidden="1">
      <c r="A257" s="71"/>
      <c r="B257" s="3" t="s">
        <v>10</v>
      </c>
      <c r="D257" t="s">
        <v>0</v>
      </c>
      <c r="E257" s="63"/>
      <c r="F257" s="63"/>
      <c r="G257" s="60"/>
      <c r="H257" s="4"/>
      <c r="I257" s="66"/>
      <c r="J257" s="55">
        <f>IF(I257&gt;0,(100-(I257-1)*5)/100*IF(F257="AB",(C258-1),(C259-1)),0)+IF(I257&gt;0,0,IF(G257&gt;0,(100-(G257-1)*5)*(C260-1)/100,0))</f>
        <v>0</v>
      </c>
      <c r="O257">
        <v>254</v>
      </c>
      <c r="P257">
        <f>A256</f>
        <v>0</v>
      </c>
      <c r="Q257" t="str">
        <f>B256</f>
        <v>WK 29</v>
      </c>
      <c r="S257" s="74" t="s">
        <v>71</v>
      </c>
    </row>
    <row r="258" spans="1:19" ht="12.75" customHeight="1" hidden="1">
      <c r="A258" s="72"/>
      <c r="B258" s="1" t="s">
        <v>66</v>
      </c>
      <c r="C258" s="60"/>
      <c r="D258" t="s">
        <v>2</v>
      </c>
      <c r="E258" s="64"/>
      <c r="F258" s="64"/>
      <c r="G258" s="61"/>
      <c r="H258" s="4"/>
      <c r="I258" s="67"/>
      <c r="J258" s="56">
        <f>IF(I258&gt;0,(100-(I258-1)*5)/100*IF(F258="AB",(C258-1),(C259-1)),0)+IF(I258&gt;0,0,IF(G258&gt;0,(100-(G258-1)*5)*(C260-1)/100,0))</f>
        <v>0</v>
      </c>
      <c r="L258" s="77" t="s">
        <v>11</v>
      </c>
      <c r="N258" s="74" t="s">
        <v>37</v>
      </c>
      <c r="O258">
        <v>255</v>
      </c>
      <c r="P258">
        <f>A256</f>
        <v>0</v>
      </c>
      <c r="Q258" t="str">
        <f>B256</f>
        <v>WK 29</v>
      </c>
      <c r="S258" s="75"/>
    </row>
    <row r="259" spans="1:19" ht="13.5" hidden="1" thickBot="1">
      <c r="A259" s="72"/>
      <c r="B259" s="1" t="s">
        <v>67</v>
      </c>
      <c r="C259" s="61"/>
      <c r="D259" t="s">
        <v>3</v>
      </c>
      <c r="E259" s="64"/>
      <c r="F259" s="64"/>
      <c r="G259" s="61"/>
      <c r="H259" s="4"/>
      <c r="I259" s="67"/>
      <c r="J259" s="56">
        <f>IF(I259&gt;0,(100-(I259-1)*5)/100*IF(F259="AB",(C258-1),(C259-1)),0)+IF(I259&gt;0,0,IF(G259&gt;0,(100-(G259-1)*5)*(C260-1)/100,0))</f>
        <v>0</v>
      </c>
      <c r="L259" s="74"/>
      <c r="N259" s="74"/>
      <c r="O259">
        <v>256</v>
      </c>
      <c r="P259">
        <f>A256</f>
        <v>0</v>
      </c>
      <c r="Q259" t="str">
        <f>B256</f>
        <v>WK 29</v>
      </c>
      <c r="S259" s="76"/>
    </row>
    <row r="260" spans="1:19" ht="13.5" hidden="1" thickBot="1">
      <c r="A260" s="72"/>
      <c r="B260" s="1" t="s">
        <v>68</v>
      </c>
      <c r="C260" s="62"/>
      <c r="D260" t="s">
        <v>4</v>
      </c>
      <c r="E260" s="64"/>
      <c r="F260" s="64"/>
      <c r="G260" s="61"/>
      <c r="H260" s="4"/>
      <c r="I260" s="67"/>
      <c r="J260" s="56">
        <f>IF(I260&gt;0,(100-(I260-1)*5)/100*IF(F260="AB",(C258-1),(C259-1)),0)+IF(I260&gt;0,0,IF(G260&gt;0,(100-(G260-1)*5)*(C260-1)/100,0))</f>
        <v>0</v>
      </c>
      <c r="L260" s="9">
        <f>SUM(J257:J264)</f>
        <v>0</v>
      </c>
      <c r="N260" s="9">
        <f>L260+N251</f>
        <v>0</v>
      </c>
      <c r="O260">
        <v>257</v>
      </c>
      <c r="P260">
        <f>A256</f>
        <v>0</v>
      </c>
      <c r="Q260" t="str">
        <f>B256</f>
        <v>WK 29</v>
      </c>
      <c r="S260" s="50">
        <f>IF(COUNTIF(J$4:J264,"&gt;0")&lt;100,COUNTIF(J$4:J264,"&gt;0"),100)</f>
        <v>0</v>
      </c>
    </row>
    <row r="261" spans="1:19" ht="13.5" hidden="1" thickBot="1">
      <c r="A261" s="72"/>
      <c r="D261" t="s">
        <v>5</v>
      </c>
      <c r="E261" s="64"/>
      <c r="F261" s="64"/>
      <c r="G261" s="61"/>
      <c r="H261" s="4"/>
      <c r="I261" s="67"/>
      <c r="J261" s="56">
        <f>IF(I261&gt;0,(100-(I261-1)*5)/100*IF(F261="AB",(C258-1),(C259-1)),0)+IF(I261&gt;0,0,IF(G261&gt;0,(100-(G261-1)*5)*(C260-1)/100,0))</f>
        <v>0</v>
      </c>
      <c r="O261">
        <v>258</v>
      </c>
      <c r="P261">
        <f>A256</f>
        <v>0</v>
      </c>
      <c r="Q261" t="str">
        <f>B256</f>
        <v>WK 29</v>
      </c>
      <c r="R261" s="38" t="s">
        <v>69</v>
      </c>
      <c r="S261" s="9">
        <v>0</v>
      </c>
    </row>
    <row r="262" spans="1:19" ht="13.5" hidden="1" thickBot="1">
      <c r="A262" s="72"/>
      <c r="B262" s="1"/>
      <c r="D262" t="s">
        <v>6</v>
      </c>
      <c r="E262" s="64"/>
      <c r="F262" s="64"/>
      <c r="G262" s="61"/>
      <c r="H262" s="4"/>
      <c r="I262" s="67"/>
      <c r="J262" s="56">
        <f>IF(I262&gt;0,(100-(I262-1)*5)/100*IF(F262="AB",(C258-1),(C259-1)),0)+IF(I262&gt;0,0,IF(G262&gt;0,(100-(G262-1)*5)*(C260-1)/100,0))</f>
        <v>0</v>
      </c>
      <c r="O262">
        <v>259</v>
      </c>
      <c r="P262">
        <f>A256</f>
        <v>0</v>
      </c>
      <c r="Q262" t="str">
        <f>B256</f>
        <v>WK 29</v>
      </c>
      <c r="R262" s="38" t="s">
        <v>70</v>
      </c>
      <c r="S262" s="9">
        <v>0</v>
      </c>
    </row>
    <row r="263" spans="1:17" ht="12.75" hidden="1">
      <c r="A263" s="72"/>
      <c r="D263" t="s">
        <v>8</v>
      </c>
      <c r="E263" s="64"/>
      <c r="F263" s="64"/>
      <c r="G263" s="61"/>
      <c r="H263" s="4"/>
      <c r="I263" s="67"/>
      <c r="J263" s="56">
        <f>IF(I263&gt;0,(100-(I263-1)*5)/100*IF(F263="AB",(C258-1),(C259-1)),0)+IF(I263&gt;0,0,IF(G263&gt;0,(100-(G263-1)*5)*(C260-1)/100,0))</f>
        <v>0</v>
      </c>
      <c r="O263">
        <v>260</v>
      </c>
      <c r="P263">
        <f>A256</f>
        <v>0</v>
      </c>
      <c r="Q263" t="str">
        <f>B256</f>
        <v>WK 29</v>
      </c>
    </row>
    <row r="264" spans="1:17" ht="13.5" hidden="1" thickBot="1">
      <c r="A264" s="73"/>
      <c r="D264" t="s">
        <v>9</v>
      </c>
      <c r="E264" s="65"/>
      <c r="F264" s="65"/>
      <c r="G264" s="62"/>
      <c r="H264" s="4"/>
      <c r="I264" s="68"/>
      <c r="J264" s="57">
        <f>IF(I264&gt;0,(100-(I264-1)*5)/100*IF(F264="AB",(C258-1),(C259-1)),0)+IF(I264&gt;0,0,IF(G264&gt;0,(100-(G264-1)*5)*(C260-1)/100,0))</f>
        <v>0</v>
      </c>
      <c r="O264">
        <v>261</v>
      </c>
      <c r="P264">
        <f>A256</f>
        <v>0</v>
      </c>
      <c r="Q264" t="str">
        <f>B256</f>
        <v>WK 29</v>
      </c>
    </row>
    <row r="265" spans="1:15" ht="18.75" thickBot="1">
      <c r="A265" s="59"/>
      <c r="B265" s="29" t="str">
        <f>CONCATENATE("WK ",FIXED(INT(O265/9+1),0,1))</f>
        <v>WK 30</v>
      </c>
      <c r="E265" s="2"/>
      <c r="G265" s="2" t="s">
        <v>1</v>
      </c>
      <c r="H265" s="2"/>
      <c r="I265" s="2" t="s">
        <v>12</v>
      </c>
      <c r="J265" s="2" t="s">
        <v>7</v>
      </c>
      <c r="O265">
        <v>262</v>
      </c>
    </row>
    <row r="266" spans="1:19" ht="12.75" hidden="1">
      <c r="A266" s="71"/>
      <c r="B266" s="3" t="s">
        <v>10</v>
      </c>
      <c r="D266" t="s">
        <v>0</v>
      </c>
      <c r="E266" s="63"/>
      <c r="F266" s="63"/>
      <c r="G266" s="60"/>
      <c r="H266" s="4"/>
      <c r="I266" s="66"/>
      <c r="J266" s="55">
        <f>IF(I266&gt;0,(100-(I266-1)*5)/100*IF(F266="AB",(C267-1),(C268-1)),0)+IF(I266&gt;0,0,IF(G266&gt;0,(100-(G266-1)*5)*(C269-1)/100,0))</f>
        <v>0</v>
      </c>
      <c r="O266">
        <v>263</v>
      </c>
      <c r="P266">
        <f>A265</f>
        <v>0</v>
      </c>
      <c r="Q266" t="str">
        <f>B265</f>
        <v>WK 30</v>
      </c>
      <c r="S266" s="74" t="s">
        <v>71</v>
      </c>
    </row>
    <row r="267" spans="1:19" ht="12.75" customHeight="1" hidden="1">
      <c r="A267" s="72"/>
      <c r="B267" s="1" t="s">
        <v>66</v>
      </c>
      <c r="C267" s="60"/>
      <c r="D267" t="s">
        <v>2</v>
      </c>
      <c r="E267" s="64"/>
      <c r="F267" s="64"/>
      <c r="G267" s="61"/>
      <c r="H267" s="4"/>
      <c r="I267" s="67"/>
      <c r="J267" s="56">
        <f>IF(I267&gt;0,(100-(I267-1)*5)/100*IF(F267="AB",(C267-1),(C268-1)),0)+IF(I267&gt;0,0,IF(G267&gt;0,(100-(G267-1)*5)*(C269-1)/100,0))</f>
        <v>0</v>
      </c>
      <c r="L267" s="77" t="s">
        <v>11</v>
      </c>
      <c r="N267" s="74" t="s">
        <v>37</v>
      </c>
      <c r="O267">
        <v>264</v>
      </c>
      <c r="P267">
        <f>A265</f>
        <v>0</v>
      </c>
      <c r="Q267" t="str">
        <f>B265</f>
        <v>WK 30</v>
      </c>
      <c r="S267" s="75"/>
    </row>
    <row r="268" spans="1:19" ht="13.5" hidden="1" thickBot="1">
      <c r="A268" s="72"/>
      <c r="B268" s="1" t="s">
        <v>67</v>
      </c>
      <c r="C268" s="61"/>
      <c r="D268" t="s">
        <v>3</v>
      </c>
      <c r="E268" s="64"/>
      <c r="F268" s="64"/>
      <c r="G268" s="61"/>
      <c r="H268" s="4"/>
      <c r="I268" s="67"/>
      <c r="J268" s="56">
        <f>IF(I268&gt;0,(100-(I268-1)*5)/100*IF(F268="AB",(C267-1),(C268-1)),0)+IF(I268&gt;0,0,IF(G268&gt;0,(100-(G268-1)*5)*(C269-1)/100,0))</f>
        <v>0</v>
      </c>
      <c r="L268" s="74"/>
      <c r="N268" s="74"/>
      <c r="O268">
        <v>265</v>
      </c>
      <c r="P268">
        <f>A265</f>
        <v>0</v>
      </c>
      <c r="Q268" t="str">
        <f>B265</f>
        <v>WK 30</v>
      </c>
      <c r="S268" s="76"/>
    </row>
    <row r="269" spans="1:19" ht="13.5" hidden="1" thickBot="1">
      <c r="A269" s="72"/>
      <c r="B269" s="1" t="s">
        <v>68</v>
      </c>
      <c r="C269" s="62"/>
      <c r="D269" t="s">
        <v>4</v>
      </c>
      <c r="E269" s="64"/>
      <c r="F269" s="64"/>
      <c r="G269" s="61"/>
      <c r="H269" s="4"/>
      <c r="I269" s="67"/>
      <c r="J269" s="56">
        <f>IF(I269&gt;0,(100-(I269-1)*5)/100*IF(F269="AB",(C267-1),(C268-1)),0)+IF(I269&gt;0,0,IF(G269&gt;0,(100-(G269-1)*5)*(C269-1)/100,0))</f>
        <v>0</v>
      </c>
      <c r="L269" s="9">
        <f>SUM(J266:J273)</f>
        <v>0</v>
      </c>
      <c r="N269" s="9">
        <f>L269+N260</f>
        <v>0</v>
      </c>
      <c r="O269">
        <v>266</v>
      </c>
      <c r="P269">
        <f>A265</f>
        <v>0</v>
      </c>
      <c r="Q269" t="str">
        <f>B265</f>
        <v>WK 30</v>
      </c>
      <c r="S269" s="50">
        <f>IF(COUNTIF(J$4:J273,"&gt;0")&lt;100,COUNTIF(J$4:J273,"&gt;0"),100)</f>
        <v>0</v>
      </c>
    </row>
    <row r="270" spans="1:19" ht="13.5" hidden="1" thickBot="1">
      <c r="A270" s="72"/>
      <c r="D270" t="s">
        <v>5</v>
      </c>
      <c r="E270" s="64"/>
      <c r="F270" s="64"/>
      <c r="G270" s="61"/>
      <c r="H270" s="4"/>
      <c r="I270" s="67"/>
      <c r="J270" s="56">
        <f>IF(I270&gt;0,(100-(I270-1)*5)/100*IF(F270="AB",(C267-1),(C268-1)),0)+IF(I270&gt;0,0,IF(G270&gt;0,(100-(G270-1)*5)*(C269-1)/100,0))</f>
        <v>0</v>
      </c>
      <c r="O270">
        <v>267</v>
      </c>
      <c r="P270">
        <f>A265</f>
        <v>0</v>
      </c>
      <c r="Q270" t="str">
        <f>B265</f>
        <v>WK 30</v>
      </c>
      <c r="R270" s="38" t="s">
        <v>69</v>
      </c>
      <c r="S270" s="9">
        <v>0</v>
      </c>
    </row>
    <row r="271" spans="1:19" ht="13.5" hidden="1" thickBot="1">
      <c r="A271" s="72"/>
      <c r="B271" s="1"/>
      <c r="D271" t="s">
        <v>6</v>
      </c>
      <c r="E271" s="64"/>
      <c r="F271" s="64"/>
      <c r="G271" s="61"/>
      <c r="H271" s="4"/>
      <c r="I271" s="67"/>
      <c r="J271" s="56">
        <f>IF(I271&gt;0,(100-(I271-1)*5)/100*IF(F271="AB",(C267-1),(C268-1)),0)+IF(I271&gt;0,0,IF(G271&gt;0,(100-(G271-1)*5)*(C269-1)/100,0))</f>
        <v>0</v>
      </c>
      <c r="O271">
        <v>268</v>
      </c>
      <c r="P271">
        <f>A265</f>
        <v>0</v>
      </c>
      <c r="Q271" t="str">
        <f>B265</f>
        <v>WK 30</v>
      </c>
      <c r="R271" s="38" t="s">
        <v>70</v>
      </c>
      <c r="S271" s="9">
        <v>0</v>
      </c>
    </row>
    <row r="272" spans="1:17" ht="12.75" hidden="1">
      <c r="A272" s="72"/>
      <c r="D272" t="s">
        <v>8</v>
      </c>
      <c r="E272" s="64"/>
      <c r="F272" s="64"/>
      <c r="G272" s="61"/>
      <c r="H272" s="4"/>
      <c r="I272" s="67"/>
      <c r="J272" s="56">
        <f>IF(I272&gt;0,(100-(I272-1)*5)/100*IF(F272="AB",(C267-1),(C268-1)),0)+IF(I272&gt;0,0,IF(G272&gt;0,(100-(G272-1)*5)*(C269-1)/100,0))</f>
        <v>0</v>
      </c>
      <c r="O272">
        <v>269</v>
      </c>
      <c r="P272">
        <f>A265</f>
        <v>0</v>
      </c>
      <c r="Q272" t="str">
        <f>B265</f>
        <v>WK 30</v>
      </c>
    </row>
    <row r="273" spans="1:17" ht="13.5" hidden="1" thickBot="1">
      <c r="A273" s="73"/>
      <c r="D273" t="s">
        <v>9</v>
      </c>
      <c r="E273" s="65"/>
      <c r="F273" s="65"/>
      <c r="G273" s="62"/>
      <c r="H273" s="4"/>
      <c r="I273" s="68"/>
      <c r="J273" s="57">
        <f>IF(I273&gt;0,(100-(I273-1)*5)/100*IF(F273="AB",(C267-1),(C268-1)),0)+IF(I273&gt;0,0,IF(G273&gt;0,(100-(G273-1)*5)*(C269-1)/100,0))</f>
        <v>0</v>
      </c>
      <c r="O273">
        <v>270</v>
      </c>
      <c r="P273">
        <f>A265</f>
        <v>0</v>
      </c>
      <c r="Q273" t="str">
        <f>B265</f>
        <v>WK 30</v>
      </c>
    </row>
    <row r="274" spans="1:15" ht="18.75" thickBot="1">
      <c r="A274" s="59"/>
      <c r="B274" s="29" t="str">
        <f>CONCATENATE("WK ",FIXED(INT(O274/9+1),0,1))</f>
        <v>WK 31</v>
      </c>
      <c r="E274" s="2"/>
      <c r="G274" s="2" t="s">
        <v>1</v>
      </c>
      <c r="H274" s="2"/>
      <c r="I274" s="2" t="s">
        <v>12</v>
      </c>
      <c r="J274" s="2" t="s">
        <v>7</v>
      </c>
      <c r="O274">
        <v>271</v>
      </c>
    </row>
    <row r="275" spans="1:19" ht="12.75" hidden="1">
      <c r="A275" s="71"/>
      <c r="B275" s="3" t="s">
        <v>10</v>
      </c>
      <c r="D275" t="s">
        <v>0</v>
      </c>
      <c r="E275" s="63"/>
      <c r="F275" s="63"/>
      <c r="G275" s="60"/>
      <c r="H275" s="4"/>
      <c r="I275" s="66"/>
      <c r="J275" s="55">
        <f>IF(I275&gt;0,(100-(I275-1)*5)/100*IF(F275="AB",(C276-1),(C277-1)),0)+IF(I275&gt;0,0,IF(G275&gt;0,(100-(G275-1)*5)*(C278-1)/100,0))</f>
        <v>0</v>
      </c>
      <c r="O275">
        <v>272</v>
      </c>
      <c r="P275">
        <f>A274</f>
        <v>0</v>
      </c>
      <c r="Q275" t="str">
        <f>B274</f>
        <v>WK 31</v>
      </c>
      <c r="S275" s="74" t="s">
        <v>71</v>
      </c>
    </row>
    <row r="276" spans="1:19" ht="12.75" customHeight="1" hidden="1">
      <c r="A276" s="72"/>
      <c r="B276" s="1" t="s">
        <v>66</v>
      </c>
      <c r="C276" s="60"/>
      <c r="D276" t="s">
        <v>2</v>
      </c>
      <c r="E276" s="64"/>
      <c r="F276" s="64"/>
      <c r="G276" s="61"/>
      <c r="H276" s="4"/>
      <c r="I276" s="67"/>
      <c r="J276" s="56">
        <f>IF(I276&gt;0,(100-(I276-1)*5)/100*IF(F276="AB",(C276-1),(C277-1)),0)+IF(I276&gt;0,0,IF(G276&gt;0,(100-(G276-1)*5)*(C278-1)/100,0))</f>
        <v>0</v>
      </c>
      <c r="L276" s="77" t="s">
        <v>11</v>
      </c>
      <c r="N276" s="74" t="s">
        <v>37</v>
      </c>
      <c r="O276">
        <v>273</v>
      </c>
      <c r="P276">
        <f>A274</f>
        <v>0</v>
      </c>
      <c r="Q276" t="str">
        <f>B274</f>
        <v>WK 31</v>
      </c>
      <c r="S276" s="75"/>
    </row>
    <row r="277" spans="1:19" ht="13.5" hidden="1" thickBot="1">
      <c r="A277" s="72"/>
      <c r="B277" s="1" t="s">
        <v>67</v>
      </c>
      <c r="C277" s="61"/>
      <c r="D277" t="s">
        <v>3</v>
      </c>
      <c r="E277" s="64"/>
      <c r="F277" s="64"/>
      <c r="G277" s="61"/>
      <c r="H277" s="4"/>
      <c r="I277" s="67"/>
      <c r="J277" s="56">
        <f>IF(I277&gt;0,(100-(I277-1)*5)/100*IF(F277="AB",(C276-1),(C277-1)),0)+IF(I277&gt;0,0,IF(G277&gt;0,(100-(G277-1)*5)*(C278-1)/100,0))</f>
        <v>0</v>
      </c>
      <c r="L277" s="74"/>
      <c r="N277" s="74"/>
      <c r="O277">
        <v>274</v>
      </c>
      <c r="P277">
        <f>A274</f>
        <v>0</v>
      </c>
      <c r="Q277" t="str">
        <f>B274</f>
        <v>WK 31</v>
      </c>
      <c r="S277" s="76"/>
    </row>
    <row r="278" spans="1:19" ht="13.5" hidden="1" thickBot="1">
      <c r="A278" s="72"/>
      <c r="B278" s="1" t="s">
        <v>68</v>
      </c>
      <c r="C278" s="62"/>
      <c r="D278" t="s">
        <v>4</v>
      </c>
      <c r="E278" s="64"/>
      <c r="F278" s="64"/>
      <c r="G278" s="61"/>
      <c r="H278" s="4"/>
      <c r="I278" s="67"/>
      <c r="J278" s="56">
        <f>IF(I278&gt;0,(100-(I278-1)*5)/100*IF(F278="AB",(C276-1),(C277-1)),0)+IF(I278&gt;0,0,IF(G278&gt;0,(100-(G278-1)*5)*(C278-1)/100,0))</f>
        <v>0</v>
      </c>
      <c r="L278" s="9">
        <f>SUM(J275:J282)</f>
        <v>0</v>
      </c>
      <c r="N278" s="9">
        <f>L278+N269</f>
        <v>0</v>
      </c>
      <c r="O278">
        <v>275</v>
      </c>
      <c r="P278">
        <f>A274</f>
        <v>0</v>
      </c>
      <c r="Q278" t="str">
        <f>B274</f>
        <v>WK 31</v>
      </c>
      <c r="S278" s="50">
        <f>IF(COUNTIF(J$4:J282,"&gt;0")&lt;100,COUNTIF(J$4:J282,"&gt;0"),100)</f>
        <v>0</v>
      </c>
    </row>
    <row r="279" spans="1:19" ht="13.5" hidden="1" thickBot="1">
      <c r="A279" s="72"/>
      <c r="D279" t="s">
        <v>5</v>
      </c>
      <c r="E279" s="64"/>
      <c r="F279" s="64"/>
      <c r="G279" s="61"/>
      <c r="H279" s="4"/>
      <c r="I279" s="67"/>
      <c r="J279" s="56">
        <f>IF(I279&gt;0,(100-(I279-1)*5)/100*IF(F279="AB",(C276-1),(C277-1)),0)+IF(I279&gt;0,0,IF(G279&gt;0,(100-(G279-1)*5)*(C278-1)/100,0))</f>
        <v>0</v>
      </c>
      <c r="O279">
        <v>276</v>
      </c>
      <c r="P279">
        <f>A274</f>
        <v>0</v>
      </c>
      <c r="Q279" t="str">
        <f>B274</f>
        <v>WK 31</v>
      </c>
      <c r="R279" s="38" t="s">
        <v>69</v>
      </c>
      <c r="S279" s="9">
        <v>0</v>
      </c>
    </row>
    <row r="280" spans="1:19" ht="13.5" hidden="1" thickBot="1">
      <c r="A280" s="72"/>
      <c r="B280" s="1"/>
      <c r="D280" t="s">
        <v>6</v>
      </c>
      <c r="E280" s="64"/>
      <c r="F280" s="64"/>
      <c r="G280" s="61"/>
      <c r="H280" s="4"/>
      <c r="I280" s="67"/>
      <c r="J280" s="56">
        <f>IF(I280&gt;0,(100-(I280-1)*5)/100*IF(F280="AB",(C276-1),(C277-1)),0)+IF(I280&gt;0,0,IF(G280&gt;0,(100-(G280-1)*5)*(C278-1)/100,0))</f>
        <v>0</v>
      </c>
      <c r="O280">
        <v>277</v>
      </c>
      <c r="P280">
        <f>A274</f>
        <v>0</v>
      </c>
      <c r="Q280" t="str">
        <f>B274</f>
        <v>WK 31</v>
      </c>
      <c r="R280" s="38" t="s">
        <v>70</v>
      </c>
      <c r="S280" s="9">
        <v>0</v>
      </c>
    </row>
    <row r="281" spans="1:17" ht="12.75" hidden="1">
      <c r="A281" s="72"/>
      <c r="D281" t="s">
        <v>8</v>
      </c>
      <c r="E281" s="64"/>
      <c r="F281" s="64"/>
      <c r="G281" s="61"/>
      <c r="H281" s="4"/>
      <c r="I281" s="67"/>
      <c r="J281" s="56">
        <f>IF(I281&gt;0,(100-(I281-1)*5)/100*IF(F281="AB",(C276-1),(C277-1)),0)+IF(I281&gt;0,0,IF(G281&gt;0,(100-(G281-1)*5)*(C278-1)/100,0))</f>
        <v>0</v>
      </c>
      <c r="O281">
        <v>278</v>
      </c>
      <c r="P281">
        <f>A274</f>
        <v>0</v>
      </c>
      <c r="Q281" t="str">
        <f>B274</f>
        <v>WK 31</v>
      </c>
    </row>
    <row r="282" spans="1:17" ht="13.5" hidden="1" thickBot="1">
      <c r="A282" s="73"/>
      <c r="D282" t="s">
        <v>9</v>
      </c>
      <c r="E282" s="65"/>
      <c r="F282" s="65"/>
      <c r="G282" s="62"/>
      <c r="H282" s="4"/>
      <c r="I282" s="68"/>
      <c r="J282" s="57">
        <f>IF(I282&gt;0,(100-(I282-1)*5)/100*IF(F282="AB",(C276-1),(C277-1)),0)+IF(I282&gt;0,0,IF(G282&gt;0,(100-(G282-1)*5)*(C278-1)/100,0))</f>
        <v>0</v>
      </c>
      <c r="O282">
        <v>279</v>
      </c>
      <c r="P282">
        <f>A274</f>
        <v>0</v>
      </c>
      <c r="Q282" t="str">
        <f>B274</f>
        <v>WK 31</v>
      </c>
    </row>
    <row r="283" spans="1:15" ht="18.75" thickBot="1">
      <c r="A283" s="59"/>
      <c r="B283" s="29" t="str">
        <f>CONCATENATE("WK ",FIXED(INT(O283/9+1),0,1))</f>
        <v>WK 32</v>
      </c>
      <c r="E283" s="2"/>
      <c r="G283" s="2" t="s">
        <v>1</v>
      </c>
      <c r="H283" s="2"/>
      <c r="I283" s="2" t="s">
        <v>12</v>
      </c>
      <c r="J283" s="2" t="s">
        <v>7</v>
      </c>
      <c r="O283">
        <v>280</v>
      </c>
    </row>
    <row r="284" spans="1:19" ht="12.75" hidden="1">
      <c r="A284" s="71"/>
      <c r="B284" s="3" t="s">
        <v>10</v>
      </c>
      <c r="D284" t="s">
        <v>0</v>
      </c>
      <c r="E284" s="63"/>
      <c r="F284" s="63"/>
      <c r="G284" s="60"/>
      <c r="H284" s="4"/>
      <c r="I284" s="66"/>
      <c r="J284" s="55">
        <f>IF(I284&gt;0,(100-(I284-1)*5)/100*IF(F284="AB",(C285-1),(C286-1)),0)+IF(I284&gt;0,0,IF(G284&gt;0,(100-(G284-1)*5)*(C287-1)/100,0))</f>
        <v>0</v>
      </c>
      <c r="O284">
        <v>281</v>
      </c>
      <c r="P284">
        <f>A283</f>
        <v>0</v>
      </c>
      <c r="Q284" t="str">
        <f>B283</f>
        <v>WK 32</v>
      </c>
      <c r="S284" s="74" t="s">
        <v>71</v>
      </c>
    </row>
    <row r="285" spans="1:19" ht="12.75" customHeight="1" hidden="1">
      <c r="A285" s="72"/>
      <c r="B285" s="1" t="s">
        <v>66</v>
      </c>
      <c r="C285" s="60"/>
      <c r="D285" t="s">
        <v>2</v>
      </c>
      <c r="E285" s="64"/>
      <c r="F285" s="64"/>
      <c r="G285" s="61"/>
      <c r="H285" s="4"/>
      <c r="I285" s="67"/>
      <c r="J285" s="56">
        <f>IF(I285&gt;0,(100-(I285-1)*5)/100*IF(F285="AB",(C285-1),(C286-1)),0)+IF(I285&gt;0,0,IF(G285&gt;0,(100-(G285-1)*5)*(C287-1)/100,0))</f>
        <v>0</v>
      </c>
      <c r="L285" s="77" t="s">
        <v>11</v>
      </c>
      <c r="N285" s="74" t="s">
        <v>37</v>
      </c>
      <c r="O285">
        <v>282</v>
      </c>
      <c r="P285">
        <f>A283</f>
        <v>0</v>
      </c>
      <c r="Q285" t="str">
        <f>B283</f>
        <v>WK 32</v>
      </c>
      <c r="S285" s="75"/>
    </row>
    <row r="286" spans="1:19" ht="13.5" hidden="1" thickBot="1">
      <c r="A286" s="72"/>
      <c r="B286" s="1" t="s">
        <v>67</v>
      </c>
      <c r="C286" s="61"/>
      <c r="D286" t="s">
        <v>3</v>
      </c>
      <c r="E286" s="64"/>
      <c r="F286" s="64"/>
      <c r="G286" s="61"/>
      <c r="H286" s="4"/>
      <c r="I286" s="67"/>
      <c r="J286" s="56">
        <f>IF(I286&gt;0,(100-(I286-1)*5)/100*IF(F286="AB",(C285-1),(C286-1)),0)+IF(I286&gt;0,0,IF(G286&gt;0,(100-(G286-1)*5)*(C287-1)/100,0))</f>
        <v>0</v>
      </c>
      <c r="L286" s="74"/>
      <c r="N286" s="74"/>
      <c r="O286">
        <v>283</v>
      </c>
      <c r="P286">
        <f>A283</f>
        <v>0</v>
      </c>
      <c r="Q286" t="str">
        <f>B283</f>
        <v>WK 32</v>
      </c>
      <c r="S286" s="76"/>
    </row>
    <row r="287" spans="1:19" ht="13.5" hidden="1" thickBot="1">
      <c r="A287" s="72"/>
      <c r="B287" s="1" t="s">
        <v>68</v>
      </c>
      <c r="C287" s="62"/>
      <c r="D287" t="s">
        <v>4</v>
      </c>
      <c r="E287" s="64"/>
      <c r="F287" s="64"/>
      <c r="G287" s="61"/>
      <c r="H287" s="4"/>
      <c r="I287" s="67"/>
      <c r="J287" s="56">
        <f>IF(I287&gt;0,(100-(I287-1)*5)/100*IF(F287="AB",(C285-1),(C286-1)),0)+IF(I287&gt;0,0,IF(G287&gt;0,(100-(G287-1)*5)*(C287-1)/100,0))</f>
        <v>0</v>
      </c>
      <c r="L287" s="9">
        <f>SUM(J284:J291)</f>
        <v>0</v>
      </c>
      <c r="N287" s="9">
        <f>L287+N278</f>
        <v>0</v>
      </c>
      <c r="O287">
        <v>284</v>
      </c>
      <c r="P287">
        <f>A283</f>
        <v>0</v>
      </c>
      <c r="Q287" t="str">
        <f>B283</f>
        <v>WK 32</v>
      </c>
      <c r="S287" s="50">
        <f>IF(COUNTIF(J$4:J291,"&gt;0")&lt;100,COUNTIF(J$4:J291,"&gt;0"),100)</f>
        <v>0</v>
      </c>
    </row>
    <row r="288" spans="1:19" ht="13.5" hidden="1" thickBot="1">
      <c r="A288" s="72"/>
      <c r="D288" t="s">
        <v>5</v>
      </c>
      <c r="E288" s="64"/>
      <c r="F288" s="64"/>
      <c r="G288" s="61"/>
      <c r="H288" s="4"/>
      <c r="I288" s="67"/>
      <c r="J288" s="56">
        <f>IF(I288&gt;0,(100-(I288-1)*5)/100*IF(F288="AB",(C285-1),(C286-1)),0)+IF(I288&gt;0,0,IF(G288&gt;0,(100-(G288-1)*5)*(C287-1)/100,0))</f>
        <v>0</v>
      </c>
      <c r="O288">
        <v>285</v>
      </c>
      <c r="P288">
        <f>A283</f>
        <v>0</v>
      </c>
      <c r="Q288" t="str">
        <f>B283</f>
        <v>WK 32</v>
      </c>
      <c r="R288" s="38" t="s">
        <v>69</v>
      </c>
      <c r="S288" s="9">
        <v>0</v>
      </c>
    </row>
    <row r="289" spans="1:19" ht="13.5" hidden="1" thickBot="1">
      <c r="A289" s="72"/>
      <c r="B289" s="1"/>
      <c r="D289" t="s">
        <v>6</v>
      </c>
      <c r="E289" s="64"/>
      <c r="F289" s="64"/>
      <c r="G289" s="61"/>
      <c r="H289" s="4"/>
      <c r="I289" s="67"/>
      <c r="J289" s="56">
        <f>IF(I289&gt;0,(100-(I289-1)*5)/100*IF(F289="AB",(C285-1),(C286-1)),0)+IF(I289&gt;0,0,IF(G289&gt;0,(100-(G289-1)*5)*(C287-1)/100,0))</f>
        <v>0</v>
      </c>
      <c r="O289">
        <v>286</v>
      </c>
      <c r="P289">
        <f>A283</f>
        <v>0</v>
      </c>
      <c r="Q289" t="str">
        <f>B283</f>
        <v>WK 32</v>
      </c>
      <c r="R289" s="38" t="s">
        <v>70</v>
      </c>
      <c r="S289" s="9">
        <v>0</v>
      </c>
    </row>
    <row r="290" spans="1:17" ht="12.75" hidden="1">
      <c r="A290" s="72"/>
      <c r="D290" t="s">
        <v>8</v>
      </c>
      <c r="E290" s="64"/>
      <c r="F290" s="64"/>
      <c r="G290" s="61"/>
      <c r="H290" s="4"/>
      <c r="I290" s="67"/>
      <c r="J290" s="56">
        <f>IF(I290&gt;0,(100-(I290-1)*5)/100*IF(F290="AB",(C285-1),(C286-1)),0)+IF(I290&gt;0,0,IF(G290&gt;0,(100-(G290-1)*5)*(C287-1)/100,0))</f>
        <v>0</v>
      </c>
      <c r="O290">
        <v>287</v>
      </c>
      <c r="P290">
        <f>A283</f>
        <v>0</v>
      </c>
      <c r="Q290" t="str">
        <f>B283</f>
        <v>WK 32</v>
      </c>
    </row>
    <row r="291" spans="1:17" ht="13.5" hidden="1" thickBot="1">
      <c r="A291" s="73"/>
      <c r="D291" t="s">
        <v>9</v>
      </c>
      <c r="E291" s="65"/>
      <c r="F291" s="65"/>
      <c r="G291" s="62"/>
      <c r="H291" s="4"/>
      <c r="I291" s="68"/>
      <c r="J291" s="57">
        <f>IF(I291&gt;0,(100-(I291-1)*5)/100*IF(F291="AB",(C285-1),(C286-1)),0)+IF(I291&gt;0,0,IF(G291&gt;0,(100-(G291-1)*5)*(C287-1)/100,0))</f>
        <v>0</v>
      </c>
      <c r="O291">
        <v>288</v>
      </c>
      <c r="P291">
        <f>A283</f>
        <v>0</v>
      </c>
      <c r="Q291" t="str">
        <f>B283</f>
        <v>WK 32</v>
      </c>
    </row>
    <row r="292" spans="1:15" ht="18.75" thickBot="1">
      <c r="A292" s="59"/>
      <c r="B292" s="29" t="str">
        <f>CONCATENATE("WK ",FIXED(INT(O292/9+1),0,1))</f>
        <v>WK 33</v>
      </c>
      <c r="E292" s="2"/>
      <c r="G292" s="2" t="s">
        <v>1</v>
      </c>
      <c r="H292" s="2"/>
      <c r="I292" s="2" t="s">
        <v>12</v>
      </c>
      <c r="J292" s="2" t="s">
        <v>7</v>
      </c>
      <c r="O292">
        <v>289</v>
      </c>
    </row>
    <row r="293" spans="1:19" ht="12.75" hidden="1">
      <c r="A293" s="71"/>
      <c r="B293" s="3" t="s">
        <v>10</v>
      </c>
      <c r="D293" t="s">
        <v>0</v>
      </c>
      <c r="E293" s="63"/>
      <c r="F293" s="63"/>
      <c r="G293" s="60"/>
      <c r="H293" s="4"/>
      <c r="I293" s="66"/>
      <c r="J293" s="55">
        <f>IF(I293&gt;0,(100-(I293-1)*5)/100*IF(F293="AB",(C294-1),(C295-1)),0)+IF(I293&gt;0,0,IF(G293&gt;0,(100-(G293-1)*5)*(C296-1)/100,0))</f>
        <v>0</v>
      </c>
      <c r="O293">
        <v>290</v>
      </c>
      <c r="P293">
        <f>A292</f>
        <v>0</v>
      </c>
      <c r="Q293" t="str">
        <f>B292</f>
        <v>WK 33</v>
      </c>
      <c r="S293" s="74" t="s">
        <v>71</v>
      </c>
    </row>
    <row r="294" spans="1:19" ht="12.75" customHeight="1" hidden="1">
      <c r="A294" s="72"/>
      <c r="B294" s="1" t="s">
        <v>66</v>
      </c>
      <c r="C294" s="60"/>
      <c r="D294" t="s">
        <v>2</v>
      </c>
      <c r="E294" s="64"/>
      <c r="F294" s="64"/>
      <c r="G294" s="61"/>
      <c r="H294" s="4"/>
      <c r="I294" s="67"/>
      <c r="J294" s="56">
        <f>IF(I294&gt;0,(100-(I294-1)*5)/100*IF(F294="AB",(C294-1),(C295-1)),0)+IF(I294&gt;0,0,IF(G294&gt;0,(100-(G294-1)*5)*(C296-1)/100,0))</f>
        <v>0</v>
      </c>
      <c r="L294" s="77" t="s">
        <v>11</v>
      </c>
      <c r="N294" s="74" t="s">
        <v>37</v>
      </c>
      <c r="O294">
        <v>291</v>
      </c>
      <c r="P294">
        <f>A292</f>
        <v>0</v>
      </c>
      <c r="Q294" t="str">
        <f>B292</f>
        <v>WK 33</v>
      </c>
      <c r="S294" s="75"/>
    </row>
    <row r="295" spans="1:19" ht="13.5" hidden="1" thickBot="1">
      <c r="A295" s="72"/>
      <c r="B295" s="1" t="s">
        <v>67</v>
      </c>
      <c r="C295" s="61"/>
      <c r="D295" t="s">
        <v>3</v>
      </c>
      <c r="E295" s="64"/>
      <c r="F295" s="64"/>
      <c r="G295" s="61"/>
      <c r="H295" s="4"/>
      <c r="I295" s="67"/>
      <c r="J295" s="56">
        <f>IF(I295&gt;0,(100-(I295-1)*5)/100*IF(F295="AB",(C294-1),(C295-1)),0)+IF(I295&gt;0,0,IF(G295&gt;0,(100-(G295-1)*5)*(C296-1)/100,0))</f>
        <v>0</v>
      </c>
      <c r="L295" s="74"/>
      <c r="N295" s="74"/>
      <c r="O295">
        <v>292</v>
      </c>
      <c r="P295">
        <f>A292</f>
        <v>0</v>
      </c>
      <c r="Q295" t="str">
        <f>B292</f>
        <v>WK 33</v>
      </c>
      <c r="S295" s="76"/>
    </row>
    <row r="296" spans="1:19" ht="13.5" hidden="1" thickBot="1">
      <c r="A296" s="72"/>
      <c r="B296" s="1" t="s">
        <v>68</v>
      </c>
      <c r="C296" s="62"/>
      <c r="D296" t="s">
        <v>4</v>
      </c>
      <c r="E296" s="64"/>
      <c r="F296" s="64"/>
      <c r="G296" s="61"/>
      <c r="H296" s="4"/>
      <c r="I296" s="67"/>
      <c r="J296" s="56">
        <f>IF(I296&gt;0,(100-(I296-1)*5)/100*IF(F296="AB",(C294-1),(C295-1)),0)+IF(I296&gt;0,0,IF(G296&gt;0,(100-(G296-1)*5)*(C296-1)/100,0))</f>
        <v>0</v>
      </c>
      <c r="L296" s="9">
        <f>SUM(J293:J300)</f>
        <v>0</v>
      </c>
      <c r="N296" s="9">
        <f>L296+N287</f>
        <v>0</v>
      </c>
      <c r="O296">
        <v>293</v>
      </c>
      <c r="P296">
        <f>A292</f>
        <v>0</v>
      </c>
      <c r="Q296" t="str">
        <f>B292</f>
        <v>WK 33</v>
      </c>
      <c r="S296" s="50">
        <f>IF(COUNTIF(J$4:J300,"&gt;0")&lt;100,COUNTIF(J$4:J300,"&gt;0"),100)</f>
        <v>0</v>
      </c>
    </row>
    <row r="297" spans="1:19" ht="13.5" hidden="1" thickBot="1">
      <c r="A297" s="72"/>
      <c r="D297" t="s">
        <v>5</v>
      </c>
      <c r="E297" s="64"/>
      <c r="F297" s="64"/>
      <c r="G297" s="61"/>
      <c r="H297" s="4"/>
      <c r="I297" s="67"/>
      <c r="J297" s="56">
        <f>IF(I297&gt;0,(100-(I297-1)*5)/100*IF(F297="AB",(C294-1),(C295-1)),0)+IF(I297&gt;0,0,IF(G297&gt;0,(100-(G297-1)*5)*(C296-1)/100,0))</f>
        <v>0</v>
      </c>
      <c r="O297">
        <v>294</v>
      </c>
      <c r="P297">
        <f>A292</f>
        <v>0</v>
      </c>
      <c r="Q297" t="str">
        <f>B292</f>
        <v>WK 33</v>
      </c>
      <c r="R297" s="38" t="s">
        <v>69</v>
      </c>
      <c r="S297" s="9">
        <v>0</v>
      </c>
    </row>
    <row r="298" spans="1:19" ht="13.5" hidden="1" thickBot="1">
      <c r="A298" s="72"/>
      <c r="B298" s="1"/>
      <c r="D298" t="s">
        <v>6</v>
      </c>
      <c r="E298" s="64"/>
      <c r="F298" s="64"/>
      <c r="G298" s="61"/>
      <c r="H298" s="4"/>
      <c r="I298" s="67"/>
      <c r="J298" s="56">
        <f>IF(I298&gt;0,(100-(I298-1)*5)/100*IF(F298="AB",(C294-1),(C295-1)),0)+IF(I298&gt;0,0,IF(G298&gt;0,(100-(G298-1)*5)*(C296-1)/100,0))</f>
        <v>0</v>
      </c>
      <c r="O298">
        <v>295</v>
      </c>
      <c r="P298">
        <f>A292</f>
        <v>0</v>
      </c>
      <c r="Q298" t="str">
        <f>B292</f>
        <v>WK 33</v>
      </c>
      <c r="R298" s="38" t="s">
        <v>70</v>
      </c>
      <c r="S298" s="9">
        <v>0</v>
      </c>
    </row>
    <row r="299" spans="1:17" ht="12.75" hidden="1">
      <c r="A299" s="72"/>
      <c r="D299" t="s">
        <v>8</v>
      </c>
      <c r="E299" s="64"/>
      <c r="F299" s="64"/>
      <c r="G299" s="61"/>
      <c r="H299" s="4"/>
      <c r="I299" s="67"/>
      <c r="J299" s="56">
        <f>IF(I299&gt;0,(100-(I299-1)*5)/100*IF(F299="AB",(C294-1),(C295-1)),0)+IF(I299&gt;0,0,IF(G299&gt;0,(100-(G299-1)*5)*(C296-1)/100,0))</f>
        <v>0</v>
      </c>
      <c r="O299">
        <v>296</v>
      </c>
      <c r="P299">
        <f>A292</f>
        <v>0</v>
      </c>
      <c r="Q299" t="str">
        <f>B292</f>
        <v>WK 33</v>
      </c>
    </row>
    <row r="300" spans="1:17" ht="13.5" hidden="1" thickBot="1">
      <c r="A300" s="73"/>
      <c r="D300" t="s">
        <v>9</v>
      </c>
      <c r="E300" s="65"/>
      <c r="F300" s="65"/>
      <c r="G300" s="62"/>
      <c r="H300" s="4"/>
      <c r="I300" s="68"/>
      <c r="J300" s="57">
        <f>IF(I300&gt;0,(100-(I300-1)*5)/100*IF(F300="AB",(C294-1),(C295-1)),0)+IF(I300&gt;0,0,IF(G300&gt;0,(100-(G300-1)*5)*(C296-1)/100,0))</f>
        <v>0</v>
      </c>
      <c r="O300">
        <v>297</v>
      </c>
      <c r="P300">
        <f>A292</f>
        <v>0</v>
      </c>
      <c r="Q300" t="str">
        <f>B292</f>
        <v>WK 33</v>
      </c>
    </row>
    <row r="301" spans="1:15" ht="18.75" thickBot="1">
      <c r="A301" s="59"/>
      <c r="B301" s="29" t="str">
        <f>CONCATENATE("WK ",FIXED(INT(O301/9+1),0,1))</f>
        <v>WK 34</v>
      </c>
      <c r="E301" s="2"/>
      <c r="G301" s="2" t="s">
        <v>1</v>
      </c>
      <c r="H301" s="2"/>
      <c r="I301" s="2" t="s">
        <v>12</v>
      </c>
      <c r="J301" s="2" t="s">
        <v>7</v>
      </c>
      <c r="O301">
        <v>298</v>
      </c>
    </row>
    <row r="302" spans="1:19" ht="12.75" hidden="1">
      <c r="A302" s="71"/>
      <c r="B302" s="3" t="s">
        <v>10</v>
      </c>
      <c r="D302" t="s">
        <v>0</v>
      </c>
      <c r="E302" s="63"/>
      <c r="F302" s="63"/>
      <c r="G302" s="60"/>
      <c r="H302" s="4"/>
      <c r="I302" s="66"/>
      <c r="J302" s="55">
        <f>IF(I302&gt;0,(100-(I302-1)*5)/100*IF(F302="AB",(C303-1),(C304-1)),0)+IF(I302&gt;0,0,IF(G302&gt;0,(100-(G302-1)*5)*(C305-1)/100,0))</f>
        <v>0</v>
      </c>
      <c r="O302">
        <v>299</v>
      </c>
      <c r="P302">
        <f>A301</f>
        <v>0</v>
      </c>
      <c r="Q302" t="str">
        <f>B301</f>
        <v>WK 34</v>
      </c>
      <c r="S302" s="74" t="s">
        <v>71</v>
      </c>
    </row>
    <row r="303" spans="1:19" ht="12.75" customHeight="1" hidden="1">
      <c r="A303" s="72"/>
      <c r="B303" s="1" t="s">
        <v>66</v>
      </c>
      <c r="C303" s="60"/>
      <c r="D303" t="s">
        <v>2</v>
      </c>
      <c r="E303" s="64"/>
      <c r="F303" s="64"/>
      <c r="G303" s="61"/>
      <c r="H303" s="4"/>
      <c r="I303" s="67"/>
      <c r="J303" s="56">
        <f>IF(I303&gt;0,(100-(I303-1)*5)/100*IF(F303="AB",(C303-1),(C304-1)),0)+IF(I303&gt;0,0,IF(G303&gt;0,(100-(G303-1)*5)*(C305-1)/100,0))</f>
        <v>0</v>
      </c>
      <c r="L303" s="77" t="s">
        <v>11</v>
      </c>
      <c r="N303" s="74" t="s">
        <v>37</v>
      </c>
      <c r="O303">
        <v>300</v>
      </c>
      <c r="P303">
        <f>A301</f>
        <v>0</v>
      </c>
      <c r="Q303" t="str">
        <f>B301</f>
        <v>WK 34</v>
      </c>
      <c r="S303" s="75"/>
    </row>
    <row r="304" spans="1:19" ht="13.5" hidden="1" thickBot="1">
      <c r="A304" s="72"/>
      <c r="B304" s="1" t="s">
        <v>67</v>
      </c>
      <c r="C304" s="61"/>
      <c r="D304" t="s">
        <v>3</v>
      </c>
      <c r="E304" s="64"/>
      <c r="F304" s="64"/>
      <c r="G304" s="61"/>
      <c r="H304" s="4"/>
      <c r="I304" s="67"/>
      <c r="J304" s="56">
        <f>IF(I304&gt;0,(100-(I304-1)*5)/100*IF(F304="AB",(C303-1),(C304-1)),0)+IF(I304&gt;0,0,IF(G304&gt;0,(100-(G304-1)*5)*(C305-1)/100,0))</f>
        <v>0</v>
      </c>
      <c r="L304" s="74"/>
      <c r="N304" s="74"/>
      <c r="O304">
        <v>301</v>
      </c>
      <c r="P304">
        <f>A301</f>
        <v>0</v>
      </c>
      <c r="Q304" t="str">
        <f>B301</f>
        <v>WK 34</v>
      </c>
      <c r="S304" s="76"/>
    </row>
    <row r="305" spans="1:19" ht="13.5" hidden="1" thickBot="1">
      <c r="A305" s="72"/>
      <c r="B305" s="1" t="s">
        <v>68</v>
      </c>
      <c r="C305" s="62"/>
      <c r="D305" t="s">
        <v>4</v>
      </c>
      <c r="E305" s="64"/>
      <c r="F305" s="64"/>
      <c r="G305" s="61"/>
      <c r="H305" s="4"/>
      <c r="I305" s="67"/>
      <c r="J305" s="56">
        <f>IF(I305&gt;0,(100-(I305-1)*5)/100*IF(F305="AB",(C303-1),(C304-1)),0)+IF(I305&gt;0,0,IF(G305&gt;0,(100-(G305-1)*5)*(C305-1)/100,0))</f>
        <v>0</v>
      </c>
      <c r="L305" s="9">
        <f>SUM(J302:J309)</f>
        <v>0</v>
      </c>
      <c r="N305" s="9">
        <f>L305+N296</f>
        <v>0</v>
      </c>
      <c r="O305">
        <v>302</v>
      </c>
      <c r="P305">
        <f>A301</f>
        <v>0</v>
      </c>
      <c r="Q305" t="str">
        <f>B301</f>
        <v>WK 34</v>
      </c>
      <c r="S305" s="50">
        <f>IF(COUNTIF(J$4:J309,"&gt;0")&lt;100,COUNTIF(J$4:J309,"&gt;0"),100)</f>
        <v>0</v>
      </c>
    </row>
    <row r="306" spans="1:19" ht="13.5" hidden="1" thickBot="1">
      <c r="A306" s="72"/>
      <c r="D306" t="s">
        <v>5</v>
      </c>
      <c r="E306" s="64"/>
      <c r="F306" s="64"/>
      <c r="G306" s="61"/>
      <c r="H306" s="4"/>
      <c r="I306" s="67"/>
      <c r="J306" s="56">
        <f>IF(I306&gt;0,(100-(I306-1)*5)/100*IF(F306="AB",(C303-1),(C304-1)),0)+IF(I306&gt;0,0,IF(G306&gt;0,(100-(G306-1)*5)*(C305-1)/100,0))</f>
        <v>0</v>
      </c>
      <c r="O306">
        <v>303</v>
      </c>
      <c r="P306">
        <f>A301</f>
        <v>0</v>
      </c>
      <c r="Q306" t="str">
        <f>B301</f>
        <v>WK 34</v>
      </c>
      <c r="R306" s="38" t="s">
        <v>69</v>
      </c>
      <c r="S306" s="9">
        <v>0</v>
      </c>
    </row>
    <row r="307" spans="1:19" ht="13.5" hidden="1" thickBot="1">
      <c r="A307" s="72"/>
      <c r="B307" s="1"/>
      <c r="D307" t="s">
        <v>6</v>
      </c>
      <c r="E307" s="64"/>
      <c r="F307" s="64"/>
      <c r="G307" s="61"/>
      <c r="H307" s="4"/>
      <c r="I307" s="67"/>
      <c r="J307" s="56">
        <f>IF(I307&gt;0,(100-(I307-1)*5)/100*IF(F307="AB",(C303-1),(C304-1)),0)+IF(I307&gt;0,0,IF(G307&gt;0,(100-(G307-1)*5)*(C305-1)/100,0))</f>
        <v>0</v>
      </c>
      <c r="O307">
        <v>304</v>
      </c>
      <c r="P307">
        <f>A301</f>
        <v>0</v>
      </c>
      <c r="Q307" t="str">
        <f>B301</f>
        <v>WK 34</v>
      </c>
      <c r="R307" s="38" t="s">
        <v>70</v>
      </c>
      <c r="S307" s="9">
        <v>0</v>
      </c>
    </row>
    <row r="308" spans="1:17" ht="12.75" hidden="1">
      <c r="A308" s="72"/>
      <c r="D308" t="s">
        <v>8</v>
      </c>
      <c r="E308" s="64"/>
      <c r="F308" s="64"/>
      <c r="G308" s="61"/>
      <c r="H308" s="4"/>
      <c r="I308" s="67"/>
      <c r="J308" s="56">
        <f>IF(I308&gt;0,(100-(I308-1)*5)/100*IF(F308="AB",(C303-1),(C304-1)),0)+IF(I308&gt;0,0,IF(G308&gt;0,(100-(G308-1)*5)*(C305-1)/100,0))</f>
        <v>0</v>
      </c>
      <c r="O308">
        <v>305</v>
      </c>
      <c r="P308">
        <f>A301</f>
        <v>0</v>
      </c>
      <c r="Q308" t="str">
        <f>B301</f>
        <v>WK 34</v>
      </c>
    </row>
    <row r="309" spans="1:17" ht="13.5" hidden="1" thickBot="1">
      <c r="A309" s="73"/>
      <c r="D309" t="s">
        <v>9</v>
      </c>
      <c r="E309" s="65"/>
      <c r="F309" s="65"/>
      <c r="G309" s="62"/>
      <c r="H309" s="4"/>
      <c r="I309" s="68"/>
      <c r="J309" s="57">
        <f>IF(I309&gt;0,(100-(I309-1)*5)/100*IF(F309="AB",(C303-1),(C304-1)),0)+IF(I309&gt;0,0,IF(G309&gt;0,(100-(G309-1)*5)*(C305-1)/100,0))</f>
        <v>0</v>
      </c>
      <c r="O309">
        <v>306</v>
      </c>
      <c r="P309">
        <f>A301</f>
        <v>0</v>
      </c>
      <c r="Q309" t="str">
        <f>B301</f>
        <v>WK 34</v>
      </c>
    </row>
    <row r="310" spans="1:15" ht="18.75" thickBot="1">
      <c r="A310" s="59"/>
      <c r="B310" s="29" t="str">
        <f>CONCATENATE("WK ",FIXED(INT(O310/9+1),0,1))</f>
        <v>WK 35</v>
      </c>
      <c r="E310" s="2"/>
      <c r="G310" s="2" t="s">
        <v>1</v>
      </c>
      <c r="H310" s="2"/>
      <c r="I310" s="2" t="s">
        <v>12</v>
      </c>
      <c r="J310" s="2" t="s">
        <v>7</v>
      </c>
      <c r="O310">
        <v>307</v>
      </c>
    </row>
    <row r="311" spans="1:19" ht="12.75" hidden="1">
      <c r="A311" s="71"/>
      <c r="B311" s="3" t="s">
        <v>10</v>
      </c>
      <c r="D311" t="s">
        <v>0</v>
      </c>
      <c r="E311" s="63"/>
      <c r="F311" s="63"/>
      <c r="G311" s="60"/>
      <c r="H311" s="4"/>
      <c r="I311" s="66"/>
      <c r="J311" s="55">
        <f>IF(I311&gt;0,(100-(I311-1)*5)/100*IF(F311="AB",(C312-1),(C313-1)),0)+IF(I311&gt;0,0,IF(G311&gt;0,(100-(G311-1)*5)*(C314-1)/100,0))</f>
        <v>0</v>
      </c>
      <c r="O311">
        <v>308</v>
      </c>
      <c r="P311">
        <f>A310</f>
        <v>0</v>
      </c>
      <c r="Q311" t="str">
        <f>B310</f>
        <v>WK 35</v>
      </c>
      <c r="S311" s="74" t="s">
        <v>71</v>
      </c>
    </row>
    <row r="312" spans="1:19" ht="12.75" customHeight="1" hidden="1">
      <c r="A312" s="72"/>
      <c r="B312" s="1" t="s">
        <v>66</v>
      </c>
      <c r="C312" s="60"/>
      <c r="D312" t="s">
        <v>2</v>
      </c>
      <c r="E312" s="64"/>
      <c r="F312" s="64"/>
      <c r="G312" s="61"/>
      <c r="H312" s="4"/>
      <c r="I312" s="67"/>
      <c r="J312" s="56">
        <f>IF(I312&gt;0,(100-(I312-1)*5)/100*IF(F312="AB",(C312-1),(C313-1)),0)+IF(I312&gt;0,0,IF(G312&gt;0,(100-(G312-1)*5)*(C314-1)/100,0))</f>
        <v>0</v>
      </c>
      <c r="L312" s="77" t="s">
        <v>11</v>
      </c>
      <c r="N312" s="74" t="s">
        <v>37</v>
      </c>
      <c r="O312">
        <v>309</v>
      </c>
      <c r="P312">
        <f>A310</f>
        <v>0</v>
      </c>
      <c r="Q312" t="str">
        <f>B310</f>
        <v>WK 35</v>
      </c>
      <c r="S312" s="75"/>
    </row>
    <row r="313" spans="1:19" ht="13.5" hidden="1" thickBot="1">
      <c r="A313" s="72"/>
      <c r="B313" s="1" t="s">
        <v>67</v>
      </c>
      <c r="C313" s="61"/>
      <c r="D313" t="s">
        <v>3</v>
      </c>
      <c r="E313" s="64"/>
      <c r="F313" s="64"/>
      <c r="G313" s="61"/>
      <c r="H313" s="4"/>
      <c r="I313" s="67"/>
      <c r="J313" s="56">
        <f>IF(I313&gt;0,(100-(I313-1)*5)/100*IF(F313="AB",(C312-1),(C313-1)),0)+IF(I313&gt;0,0,IF(G313&gt;0,(100-(G313-1)*5)*(C314-1)/100,0))</f>
        <v>0</v>
      </c>
      <c r="L313" s="74"/>
      <c r="N313" s="74"/>
      <c r="O313">
        <v>310</v>
      </c>
      <c r="P313">
        <f>A310</f>
        <v>0</v>
      </c>
      <c r="Q313" t="str">
        <f>B310</f>
        <v>WK 35</v>
      </c>
      <c r="S313" s="76"/>
    </row>
    <row r="314" spans="1:19" ht="13.5" hidden="1" thickBot="1">
      <c r="A314" s="72"/>
      <c r="B314" s="1" t="s">
        <v>68</v>
      </c>
      <c r="C314" s="62"/>
      <c r="D314" t="s">
        <v>4</v>
      </c>
      <c r="E314" s="64"/>
      <c r="F314" s="64"/>
      <c r="G314" s="61"/>
      <c r="H314" s="4"/>
      <c r="I314" s="67"/>
      <c r="J314" s="56">
        <f>IF(I314&gt;0,(100-(I314-1)*5)/100*IF(F314="AB",(C312-1),(C313-1)),0)+IF(I314&gt;0,0,IF(G314&gt;0,(100-(G314-1)*5)*(C314-1)/100,0))</f>
        <v>0</v>
      </c>
      <c r="L314" s="9">
        <f>SUM(J311:J318)</f>
        <v>0</v>
      </c>
      <c r="N314" s="9">
        <f>L314+N305</f>
        <v>0</v>
      </c>
      <c r="O314">
        <v>311</v>
      </c>
      <c r="P314">
        <f>A310</f>
        <v>0</v>
      </c>
      <c r="Q314" t="str">
        <f>B310</f>
        <v>WK 35</v>
      </c>
      <c r="S314" s="50">
        <f>IF(COUNTIF(J$4:J318,"&gt;0")&lt;100,COUNTIF(J$4:J318,"&gt;0"),100)</f>
        <v>0</v>
      </c>
    </row>
    <row r="315" spans="1:19" ht="13.5" hidden="1" thickBot="1">
      <c r="A315" s="72"/>
      <c r="D315" t="s">
        <v>5</v>
      </c>
      <c r="E315" s="64"/>
      <c r="F315" s="64"/>
      <c r="G315" s="61"/>
      <c r="H315" s="4"/>
      <c r="I315" s="67"/>
      <c r="J315" s="56">
        <f>IF(I315&gt;0,(100-(I315-1)*5)/100*IF(F315="AB",(C312-1),(C313-1)),0)+IF(I315&gt;0,0,IF(G315&gt;0,(100-(G315-1)*5)*(C314-1)/100,0))</f>
        <v>0</v>
      </c>
      <c r="O315">
        <v>312</v>
      </c>
      <c r="P315">
        <f>A310</f>
        <v>0</v>
      </c>
      <c r="Q315" t="str">
        <f>B310</f>
        <v>WK 35</v>
      </c>
      <c r="R315" s="38" t="s">
        <v>69</v>
      </c>
      <c r="S315" s="9">
        <v>0</v>
      </c>
    </row>
    <row r="316" spans="1:19" ht="13.5" hidden="1" thickBot="1">
      <c r="A316" s="72"/>
      <c r="B316" s="1"/>
      <c r="D316" t="s">
        <v>6</v>
      </c>
      <c r="E316" s="64"/>
      <c r="F316" s="64"/>
      <c r="G316" s="61"/>
      <c r="H316" s="4"/>
      <c r="I316" s="67"/>
      <c r="J316" s="56">
        <f>IF(I316&gt;0,(100-(I316-1)*5)/100*IF(F316="AB",(C312-1),(C313-1)),0)+IF(I316&gt;0,0,IF(G316&gt;0,(100-(G316-1)*5)*(C314-1)/100,0))</f>
        <v>0</v>
      </c>
      <c r="O316">
        <v>313</v>
      </c>
      <c r="P316">
        <f>A310</f>
        <v>0</v>
      </c>
      <c r="Q316" t="str">
        <f>B310</f>
        <v>WK 35</v>
      </c>
      <c r="R316" s="38" t="s">
        <v>70</v>
      </c>
      <c r="S316" s="9">
        <v>0</v>
      </c>
    </row>
    <row r="317" spans="1:17" ht="12.75" hidden="1">
      <c r="A317" s="72"/>
      <c r="D317" t="s">
        <v>8</v>
      </c>
      <c r="E317" s="64"/>
      <c r="F317" s="64"/>
      <c r="G317" s="61"/>
      <c r="H317" s="4"/>
      <c r="I317" s="67"/>
      <c r="J317" s="56">
        <f>IF(I317&gt;0,(100-(I317-1)*5)/100*IF(F317="AB",(C312-1),(C313-1)),0)+IF(I317&gt;0,0,IF(G317&gt;0,(100-(G317-1)*5)*(C314-1)/100,0))</f>
        <v>0</v>
      </c>
      <c r="O317">
        <v>314</v>
      </c>
      <c r="P317">
        <f>A310</f>
        <v>0</v>
      </c>
      <c r="Q317" t="str">
        <f>B310</f>
        <v>WK 35</v>
      </c>
    </row>
    <row r="318" spans="1:17" ht="13.5" hidden="1" thickBot="1">
      <c r="A318" s="73"/>
      <c r="D318" t="s">
        <v>9</v>
      </c>
      <c r="E318" s="65"/>
      <c r="F318" s="65"/>
      <c r="G318" s="62"/>
      <c r="H318" s="4"/>
      <c r="I318" s="68"/>
      <c r="J318" s="57">
        <f>IF(I318&gt;0,(100-(I318-1)*5)/100*IF(F318="AB",(C312-1),(C313-1)),0)+IF(I318&gt;0,0,IF(G318&gt;0,(100-(G318-1)*5)*(C314-1)/100,0))</f>
        <v>0</v>
      </c>
      <c r="O318">
        <v>315</v>
      </c>
      <c r="P318">
        <f>A310</f>
        <v>0</v>
      </c>
      <c r="Q318" t="str">
        <f>B310</f>
        <v>WK 35</v>
      </c>
    </row>
    <row r="319" spans="1:15" ht="18.75" thickBot="1">
      <c r="A319" s="59"/>
      <c r="B319" s="29" t="str">
        <f>CONCATENATE("WK ",FIXED(INT(O319/9+1),0,1))</f>
        <v>WK 36</v>
      </c>
      <c r="E319" s="2"/>
      <c r="G319" s="2" t="s">
        <v>1</v>
      </c>
      <c r="H319" s="2"/>
      <c r="I319" s="2" t="s">
        <v>12</v>
      </c>
      <c r="J319" s="2" t="s">
        <v>7</v>
      </c>
      <c r="O319">
        <v>316</v>
      </c>
    </row>
    <row r="320" spans="1:19" ht="12.75" hidden="1">
      <c r="A320" s="71"/>
      <c r="B320" s="3" t="s">
        <v>10</v>
      </c>
      <c r="D320" t="s">
        <v>0</v>
      </c>
      <c r="E320" s="63"/>
      <c r="F320" s="63"/>
      <c r="G320" s="60"/>
      <c r="H320" s="4"/>
      <c r="I320" s="66"/>
      <c r="J320" s="55">
        <f>IF(I320&gt;0,(100-(I320-1)*5)/100*IF(F320="AB",(C321-1),(C322-1)),0)+IF(I320&gt;0,0,IF(G320&gt;0,(100-(G320-1)*5)*(C323-1)/100,0))</f>
        <v>0</v>
      </c>
      <c r="O320">
        <v>317</v>
      </c>
      <c r="P320">
        <f>A319</f>
        <v>0</v>
      </c>
      <c r="Q320" t="str">
        <f>B319</f>
        <v>WK 36</v>
      </c>
      <c r="S320" s="74" t="s">
        <v>71</v>
      </c>
    </row>
    <row r="321" spans="1:19" ht="12.75" customHeight="1" hidden="1">
      <c r="A321" s="72"/>
      <c r="B321" s="1" t="s">
        <v>66</v>
      </c>
      <c r="C321" s="60"/>
      <c r="D321" t="s">
        <v>2</v>
      </c>
      <c r="E321" s="64"/>
      <c r="F321" s="64"/>
      <c r="G321" s="61"/>
      <c r="H321" s="4"/>
      <c r="I321" s="67"/>
      <c r="J321" s="56">
        <f>IF(I321&gt;0,(100-(I321-1)*5)/100*IF(F321="AB",(C321-1),(C322-1)),0)+IF(I321&gt;0,0,IF(G321&gt;0,(100-(G321-1)*5)*(C323-1)/100,0))</f>
        <v>0</v>
      </c>
      <c r="L321" s="77" t="s">
        <v>11</v>
      </c>
      <c r="N321" s="74" t="s">
        <v>37</v>
      </c>
      <c r="O321">
        <v>318</v>
      </c>
      <c r="P321">
        <f>A319</f>
        <v>0</v>
      </c>
      <c r="Q321" t="str">
        <f>B319</f>
        <v>WK 36</v>
      </c>
      <c r="S321" s="75"/>
    </row>
    <row r="322" spans="1:19" ht="13.5" hidden="1" thickBot="1">
      <c r="A322" s="72"/>
      <c r="B322" s="1" t="s">
        <v>67</v>
      </c>
      <c r="C322" s="61"/>
      <c r="D322" t="s">
        <v>3</v>
      </c>
      <c r="E322" s="64"/>
      <c r="F322" s="64"/>
      <c r="G322" s="61"/>
      <c r="H322" s="4"/>
      <c r="I322" s="67"/>
      <c r="J322" s="56">
        <f>IF(I322&gt;0,(100-(I322-1)*5)/100*IF(F322="AB",(C321-1),(C322-1)),0)+IF(I322&gt;0,0,IF(G322&gt;0,(100-(G322-1)*5)*(C323-1)/100,0))</f>
        <v>0</v>
      </c>
      <c r="L322" s="74"/>
      <c r="N322" s="74"/>
      <c r="O322">
        <v>319</v>
      </c>
      <c r="P322">
        <f>A319</f>
        <v>0</v>
      </c>
      <c r="Q322" t="str">
        <f>B319</f>
        <v>WK 36</v>
      </c>
      <c r="S322" s="76"/>
    </row>
    <row r="323" spans="1:19" ht="13.5" hidden="1" thickBot="1">
      <c r="A323" s="72"/>
      <c r="B323" s="1" t="s">
        <v>68</v>
      </c>
      <c r="C323" s="62"/>
      <c r="D323" t="s">
        <v>4</v>
      </c>
      <c r="E323" s="64"/>
      <c r="F323" s="64"/>
      <c r="G323" s="61"/>
      <c r="H323" s="4"/>
      <c r="I323" s="67"/>
      <c r="J323" s="56">
        <f>IF(I323&gt;0,(100-(I323-1)*5)/100*IF(F323="AB",(C321-1),(C322-1)),0)+IF(I323&gt;0,0,IF(G323&gt;0,(100-(G323-1)*5)*(C323-1)/100,0))</f>
        <v>0</v>
      </c>
      <c r="L323" s="9">
        <f>SUM(J320:J327)</f>
        <v>0</v>
      </c>
      <c r="N323" s="9">
        <f>L323+N314</f>
        <v>0</v>
      </c>
      <c r="O323">
        <v>320</v>
      </c>
      <c r="P323">
        <f>A319</f>
        <v>0</v>
      </c>
      <c r="Q323" t="str">
        <f>B319</f>
        <v>WK 36</v>
      </c>
      <c r="S323" s="50">
        <f>IF(COUNTIF(J$4:J327,"&gt;0")&lt;100,COUNTIF(J$4:J327,"&gt;0"),100)</f>
        <v>0</v>
      </c>
    </row>
    <row r="324" spans="1:19" ht="13.5" hidden="1" thickBot="1">
      <c r="A324" s="72"/>
      <c r="D324" t="s">
        <v>5</v>
      </c>
      <c r="E324" s="64"/>
      <c r="F324" s="64"/>
      <c r="G324" s="61"/>
      <c r="H324" s="4"/>
      <c r="I324" s="67"/>
      <c r="J324" s="56">
        <f>IF(I324&gt;0,(100-(I324-1)*5)/100*IF(F324="AB",(C321-1),(C322-1)),0)+IF(I324&gt;0,0,IF(G324&gt;0,(100-(G324-1)*5)*(C323-1)/100,0))</f>
        <v>0</v>
      </c>
      <c r="O324">
        <v>321</v>
      </c>
      <c r="P324">
        <f>A319</f>
        <v>0</v>
      </c>
      <c r="Q324" t="str">
        <f>B319</f>
        <v>WK 36</v>
      </c>
      <c r="R324" s="38" t="s">
        <v>69</v>
      </c>
      <c r="S324" s="9">
        <v>0</v>
      </c>
    </row>
    <row r="325" spans="1:19" ht="13.5" hidden="1" thickBot="1">
      <c r="A325" s="72"/>
      <c r="B325" s="1"/>
      <c r="D325" t="s">
        <v>6</v>
      </c>
      <c r="E325" s="64"/>
      <c r="F325" s="64"/>
      <c r="G325" s="61"/>
      <c r="H325" s="4"/>
      <c r="I325" s="67"/>
      <c r="J325" s="56">
        <f>IF(I325&gt;0,(100-(I325-1)*5)/100*IF(F325="AB",(C321-1),(C322-1)),0)+IF(I325&gt;0,0,IF(G325&gt;0,(100-(G325-1)*5)*(C323-1)/100,0))</f>
        <v>0</v>
      </c>
      <c r="O325">
        <v>322</v>
      </c>
      <c r="P325">
        <f>A319</f>
        <v>0</v>
      </c>
      <c r="Q325" t="str">
        <f>B319</f>
        <v>WK 36</v>
      </c>
      <c r="R325" s="38" t="s">
        <v>70</v>
      </c>
      <c r="S325" s="9">
        <v>0</v>
      </c>
    </row>
    <row r="326" spans="1:17" ht="12.75" hidden="1">
      <c r="A326" s="72"/>
      <c r="D326" t="s">
        <v>8</v>
      </c>
      <c r="E326" s="64"/>
      <c r="F326" s="64"/>
      <c r="G326" s="61"/>
      <c r="H326" s="4"/>
      <c r="I326" s="67"/>
      <c r="J326" s="56">
        <f>IF(I326&gt;0,(100-(I326-1)*5)/100*IF(F326="AB",(C321-1),(C322-1)),0)+IF(I326&gt;0,0,IF(G326&gt;0,(100-(G326-1)*5)*(C323-1)/100,0))</f>
        <v>0</v>
      </c>
      <c r="O326">
        <v>323</v>
      </c>
      <c r="P326">
        <f>A319</f>
        <v>0</v>
      </c>
      <c r="Q326" t="str">
        <f>B319</f>
        <v>WK 36</v>
      </c>
    </row>
    <row r="327" spans="1:17" ht="13.5" hidden="1" thickBot="1">
      <c r="A327" s="73"/>
      <c r="D327" t="s">
        <v>9</v>
      </c>
      <c r="E327" s="65"/>
      <c r="F327" s="65"/>
      <c r="G327" s="62"/>
      <c r="H327" s="4"/>
      <c r="I327" s="68"/>
      <c r="J327" s="57">
        <f>IF(I327&gt;0,(100-(I327-1)*5)/100*IF(F327="AB",(C321-1),(C322-1)),0)+IF(I327&gt;0,0,IF(G327&gt;0,(100-(G327-1)*5)*(C323-1)/100,0))</f>
        <v>0</v>
      </c>
      <c r="O327">
        <v>324</v>
      </c>
      <c r="P327">
        <f>A319</f>
        <v>0</v>
      </c>
      <c r="Q327" t="str">
        <f>B319</f>
        <v>WK 36</v>
      </c>
    </row>
    <row r="328" spans="1:15" ht="18.75" thickBot="1">
      <c r="A328" s="59"/>
      <c r="B328" s="29" t="str">
        <f>CONCATENATE("WK ",FIXED(INT(O328/9+1),0,1))</f>
        <v>WK 37</v>
      </c>
      <c r="E328" s="2"/>
      <c r="G328" s="2" t="s">
        <v>1</v>
      </c>
      <c r="H328" s="2"/>
      <c r="I328" s="2" t="s">
        <v>12</v>
      </c>
      <c r="J328" s="2" t="s">
        <v>7</v>
      </c>
      <c r="O328">
        <v>325</v>
      </c>
    </row>
    <row r="329" spans="1:19" ht="12.75" hidden="1">
      <c r="A329" s="71"/>
      <c r="B329" s="3" t="s">
        <v>10</v>
      </c>
      <c r="D329" t="s">
        <v>0</v>
      </c>
      <c r="E329" s="63"/>
      <c r="F329" s="63"/>
      <c r="G329" s="60"/>
      <c r="H329" s="4"/>
      <c r="I329" s="66"/>
      <c r="J329" s="55">
        <f>IF(I329&gt;0,(100-(I329-1)*5)/100*IF(F329="AB",(C330-1),(C331-1)),0)+IF(I329&gt;0,0,IF(G329&gt;0,(100-(G329-1)*5)*(C332-1)/100,0))</f>
        <v>0</v>
      </c>
      <c r="O329">
        <v>326</v>
      </c>
      <c r="P329">
        <f>A328</f>
        <v>0</v>
      </c>
      <c r="Q329" t="str">
        <f>B328</f>
        <v>WK 37</v>
      </c>
      <c r="S329" s="74" t="s">
        <v>71</v>
      </c>
    </row>
    <row r="330" spans="1:19" ht="12.75" customHeight="1" hidden="1">
      <c r="A330" s="72"/>
      <c r="B330" s="1" t="s">
        <v>66</v>
      </c>
      <c r="C330" s="60"/>
      <c r="D330" t="s">
        <v>2</v>
      </c>
      <c r="E330" s="64"/>
      <c r="F330" s="64"/>
      <c r="G330" s="61"/>
      <c r="H330" s="4"/>
      <c r="I330" s="67"/>
      <c r="J330" s="56">
        <f>IF(I330&gt;0,(100-(I330-1)*5)/100*IF(F330="AB",(C330-1),(C331-1)),0)+IF(I330&gt;0,0,IF(G330&gt;0,(100-(G330-1)*5)*(C332-1)/100,0))</f>
        <v>0</v>
      </c>
      <c r="L330" s="77" t="s">
        <v>11</v>
      </c>
      <c r="N330" s="74" t="s">
        <v>37</v>
      </c>
      <c r="O330">
        <v>327</v>
      </c>
      <c r="P330">
        <f>A328</f>
        <v>0</v>
      </c>
      <c r="Q330" t="str">
        <f>B328</f>
        <v>WK 37</v>
      </c>
      <c r="S330" s="75"/>
    </row>
    <row r="331" spans="1:19" ht="13.5" hidden="1" thickBot="1">
      <c r="A331" s="72"/>
      <c r="B331" s="1" t="s">
        <v>67</v>
      </c>
      <c r="C331" s="61"/>
      <c r="D331" t="s">
        <v>3</v>
      </c>
      <c r="E331" s="64"/>
      <c r="F331" s="64"/>
      <c r="G331" s="61"/>
      <c r="H331" s="4"/>
      <c r="I331" s="67"/>
      <c r="J331" s="56">
        <f>IF(I331&gt;0,(100-(I331-1)*5)/100*IF(F331="AB",(C330-1),(C331-1)),0)+IF(I331&gt;0,0,IF(G331&gt;0,(100-(G331-1)*5)*(C332-1)/100,0))</f>
        <v>0</v>
      </c>
      <c r="L331" s="74"/>
      <c r="N331" s="74"/>
      <c r="O331">
        <v>328</v>
      </c>
      <c r="P331">
        <f>A328</f>
        <v>0</v>
      </c>
      <c r="Q331" t="str">
        <f>B328</f>
        <v>WK 37</v>
      </c>
      <c r="S331" s="76"/>
    </row>
    <row r="332" spans="1:19" ht="13.5" hidden="1" thickBot="1">
      <c r="A332" s="72"/>
      <c r="B332" s="1" t="s">
        <v>68</v>
      </c>
      <c r="C332" s="62"/>
      <c r="D332" t="s">
        <v>4</v>
      </c>
      <c r="E332" s="64"/>
      <c r="F332" s="64"/>
      <c r="G332" s="61"/>
      <c r="H332" s="4"/>
      <c r="I332" s="67"/>
      <c r="J332" s="56">
        <f>IF(I332&gt;0,(100-(I332-1)*5)/100*IF(F332="AB",(C330-1),(C331-1)),0)+IF(I332&gt;0,0,IF(G332&gt;0,(100-(G332-1)*5)*(C332-1)/100,0))</f>
        <v>0</v>
      </c>
      <c r="L332" s="9">
        <f>SUM(J329:J336)</f>
        <v>0</v>
      </c>
      <c r="N332" s="9">
        <f>L332+N323</f>
        <v>0</v>
      </c>
      <c r="O332">
        <v>329</v>
      </c>
      <c r="P332">
        <f>A328</f>
        <v>0</v>
      </c>
      <c r="Q332" t="str">
        <f>B328</f>
        <v>WK 37</v>
      </c>
      <c r="S332" s="50">
        <f>IF(COUNTIF(J$4:J336,"&gt;0")&lt;100,COUNTIF(J$4:J336,"&gt;0"),100)</f>
        <v>0</v>
      </c>
    </row>
    <row r="333" spans="1:19" ht="13.5" hidden="1" thickBot="1">
      <c r="A333" s="72"/>
      <c r="D333" t="s">
        <v>5</v>
      </c>
      <c r="E333" s="64"/>
      <c r="F333" s="64"/>
      <c r="G333" s="61"/>
      <c r="H333" s="4"/>
      <c r="I333" s="67"/>
      <c r="J333" s="56">
        <f>IF(I333&gt;0,(100-(I333-1)*5)/100*IF(F333="AB",(C330-1),(C331-1)),0)+IF(I333&gt;0,0,IF(G333&gt;0,(100-(G333-1)*5)*(C332-1)/100,0))</f>
        <v>0</v>
      </c>
      <c r="O333">
        <v>330</v>
      </c>
      <c r="P333">
        <f>A328</f>
        <v>0</v>
      </c>
      <c r="Q333" t="str">
        <f>B328</f>
        <v>WK 37</v>
      </c>
      <c r="R333" s="38" t="s">
        <v>69</v>
      </c>
      <c r="S333" s="9">
        <v>0</v>
      </c>
    </row>
    <row r="334" spans="1:19" ht="13.5" hidden="1" thickBot="1">
      <c r="A334" s="72"/>
      <c r="B334" s="1"/>
      <c r="D334" t="s">
        <v>6</v>
      </c>
      <c r="E334" s="64"/>
      <c r="F334" s="64"/>
      <c r="G334" s="61"/>
      <c r="H334" s="4"/>
      <c r="I334" s="67"/>
      <c r="J334" s="56">
        <f>IF(I334&gt;0,(100-(I334-1)*5)/100*IF(F334="AB",(C330-1),(C331-1)),0)+IF(I334&gt;0,0,IF(G334&gt;0,(100-(G334-1)*5)*(C332-1)/100,0))</f>
        <v>0</v>
      </c>
      <c r="O334">
        <v>331</v>
      </c>
      <c r="P334">
        <f>A328</f>
        <v>0</v>
      </c>
      <c r="Q334" t="str">
        <f>B328</f>
        <v>WK 37</v>
      </c>
      <c r="R334" s="38" t="s">
        <v>70</v>
      </c>
      <c r="S334" s="9">
        <v>0</v>
      </c>
    </row>
    <row r="335" spans="1:17" ht="12.75" hidden="1">
      <c r="A335" s="72"/>
      <c r="D335" t="s">
        <v>8</v>
      </c>
      <c r="E335" s="64"/>
      <c r="F335" s="64"/>
      <c r="G335" s="61"/>
      <c r="H335" s="4"/>
      <c r="I335" s="67"/>
      <c r="J335" s="56">
        <f>IF(I335&gt;0,(100-(I335-1)*5)/100*IF(F335="AB",(C330-1),(C331-1)),0)+IF(I335&gt;0,0,IF(G335&gt;0,(100-(G335-1)*5)*(C332-1)/100,0))</f>
        <v>0</v>
      </c>
      <c r="O335">
        <v>332</v>
      </c>
      <c r="P335">
        <f>A328</f>
        <v>0</v>
      </c>
      <c r="Q335" t="str">
        <f>B328</f>
        <v>WK 37</v>
      </c>
    </row>
    <row r="336" spans="1:17" ht="13.5" hidden="1" thickBot="1">
      <c r="A336" s="73"/>
      <c r="D336" t="s">
        <v>9</v>
      </c>
      <c r="E336" s="65"/>
      <c r="F336" s="65"/>
      <c r="G336" s="62"/>
      <c r="H336" s="4"/>
      <c r="I336" s="68"/>
      <c r="J336" s="57">
        <f>IF(I336&gt;0,(100-(I336-1)*5)/100*IF(F336="AB",(C330-1),(C331-1)),0)+IF(I336&gt;0,0,IF(G336&gt;0,(100-(G336-1)*5)*(C332-1)/100,0))</f>
        <v>0</v>
      </c>
      <c r="O336">
        <v>333</v>
      </c>
      <c r="P336">
        <f>A328</f>
        <v>0</v>
      </c>
      <c r="Q336" t="str">
        <f>B328</f>
        <v>WK 37</v>
      </c>
    </row>
    <row r="337" spans="1:15" ht="18.75" thickBot="1">
      <c r="A337" s="59"/>
      <c r="B337" s="29" t="str">
        <f>CONCATENATE("WK ",FIXED(INT(O337/9+1),0,1))</f>
        <v>WK 38</v>
      </c>
      <c r="E337" s="2"/>
      <c r="G337" s="2" t="s">
        <v>1</v>
      </c>
      <c r="H337" s="2"/>
      <c r="I337" s="2" t="s">
        <v>12</v>
      </c>
      <c r="J337" s="2" t="s">
        <v>7</v>
      </c>
      <c r="O337">
        <v>334</v>
      </c>
    </row>
    <row r="338" spans="1:19" ht="12.75" hidden="1">
      <c r="A338" s="71"/>
      <c r="B338" s="3" t="s">
        <v>10</v>
      </c>
      <c r="D338" t="s">
        <v>0</v>
      </c>
      <c r="E338" s="63"/>
      <c r="F338" s="63"/>
      <c r="G338" s="60"/>
      <c r="H338" s="4"/>
      <c r="I338" s="66"/>
      <c r="J338" s="55">
        <f>IF(I338&gt;0,(100-(I338-1)*5)/100*IF(F338="AB",(C339-1),(C340-1)),0)+IF(I338&gt;0,0,IF(G338&gt;0,(100-(G338-1)*5)*(C341-1)/100,0))</f>
        <v>0</v>
      </c>
      <c r="O338">
        <v>335</v>
      </c>
      <c r="P338">
        <f>A337</f>
        <v>0</v>
      </c>
      <c r="Q338" t="str">
        <f>B337</f>
        <v>WK 38</v>
      </c>
      <c r="S338" s="74" t="s">
        <v>71</v>
      </c>
    </row>
    <row r="339" spans="1:19" ht="12.75" customHeight="1" hidden="1">
      <c r="A339" s="72"/>
      <c r="B339" s="1" t="s">
        <v>66</v>
      </c>
      <c r="C339" s="60"/>
      <c r="D339" t="s">
        <v>2</v>
      </c>
      <c r="E339" s="64"/>
      <c r="F339" s="64"/>
      <c r="G339" s="61"/>
      <c r="H339" s="4"/>
      <c r="I339" s="67"/>
      <c r="J339" s="56">
        <f>IF(I339&gt;0,(100-(I339-1)*5)/100*IF(F339="AB",(C339-1),(C340-1)),0)+IF(I339&gt;0,0,IF(G339&gt;0,(100-(G339-1)*5)*(C341-1)/100,0))</f>
        <v>0</v>
      </c>
      <c r="L339" s="77" t="s">
        <v>11</v>
      </c>
      <c r="N339" s="74" t="s">
        <v>37</v>
      </c>
      <c r="O339">
        <v>336</v>
      </c>
      <c r="P339">
        <f>A337</f>
        <v>0</v>
      </c>
      <c r="Q339" t="str">
        <f>B337</f>
        <v>WK 38</v>
      </c>
      <c r="S339" s="75"/>
    </row>
    <row r="340" spans="1:19" ht="13.5" hidden="1" thickBot="1">
      <c r="A340" s="72"/>
      <c r="B340" s="1" t="s">
        <v>67</v>
      </c>
      <c r="C340" s="61"/>
      <c r="D340" t="s">
        <v>3</v>
      </c>
      <c r="E340" s="64"/>
      <c r="F340" s="64"/>
      <c r="G340" s="61"/>
      <c r="H340" s="4"/>
      <c r="I340" s="67"/>
      <c r="J340" s="56">
        <f>IF(I340&gt;0,(100-(I340-1)*5)/100*IF(F340="AB",(C339-1),(C340-1)),0)+IF(I340&gt;0,0,IF(G340&gt;0,(100-(G340-1)*5)*(C341-1)/100,0))</f>
        <v>0</v>
      </c>
      <c r="L340" s="74"/>
      <c r="N340" s="74"/>
      <c r="O340">
        <v>337</v>
      </c>
      <c r="P340">
        <f>A337</f>
        <v>0</v>
      </c>
      <c r="Q340" t="str">
        <f>B337</f>
        <v>WK 38</v>
      </c>
      <c r="S340" s="76"/>
    </row>
    <row r="341" spans="1:19" ht="13.5" hidden="1" thickBot="1">
      <c r="A341" s="72"/>
      <c r="B341" s="1" t="s">
        <v>68</v>
      </c>
      <c r="C341" s="62"/>
      <c r="D341" t="s">
        <v>4</v>
      </c>
      <c r="E341" s="64"/>
      <c r="F341" s="64"/>
      <c r="G341" s="61"/>
      <c r="H341" s="4"/>
      <c r="I341" s="67"/>
      <c r="J341" s="56">
        <f>IF(I341&gt;0,(100-(I341-1)*5)/100*IF(F341="AB",(C339-1),(C340-1)),0)+IF(I341&gt;0,0,IF(G341&gt;0,(100-(G341-1)*5)*(C341-1)/100,0))</f>
        <v>0</v>
      </c>
      <c r="L341" s="9">
        <f>SUM(J338:J345)</f>
        <v>0</v>
      </c>
      <c r="N341" s="9">
        <f>L341+N332</f>
        <v>0</v>
      </c>
      <c r="O341">
        <v>338</v>
      </c>
      <c r="P341">
        <f>A337</f>
        <v>0</v>
      </c>
      <c r="Q341" t="str">
        <f>B337</f>
        <v>WK 38</v>
      </c>
      <c r="S341" s="50">
        <f>IF(COUNTIF(J$4:J345,"&gt;0")&lt;100,COUNTIF(J$4:J345,"&gt;0"),100)</f>
        <v>0</v>
      </c>
    </row>
    <row r="342" spans="1:19" ht="13.5" hidden="1" thickBot="1">
      <c r="A342" s="72"/>
      <c r="D342" t="s">
        <v>5</v>
      </c>
      <c r="E342" s="64"/>
      <c r="F342" s="64"/>
      <c r="G342" s="61"/>
      <c r="H342" s="4"/>
      <c r="I342" s="67"/>
      <c r="J342" s="56">
        <f>IF(I342&gt;0,(100-(I342-1)*5)/100*IF(F342="AB",(C339-1),(C340-1)),0)+IF(I342&gt;0,0,IF(G342&gt;0,(100-(G342-1)*5)*(C341-1)/100,0))</f>
        <v>0</v>
      </c>
      <c r="O342">
        <v>339</v>
      </c>
      <c r="P342">
        <f>A337</f>
        <v>0</v>
      </c>
      <c r="Q342" t="str">
        <f>B337</f>
        <v>WK 38</v>
      </c>
      <c r="R342" s="38" t="s">
        <v>69</v>
      </c>
      <c r="S342" s="9">
        <v>0</v>
      </c>
    </row>
    <row r="343" spans="1:19" ht="13.5" hidden="1" thickBot="1">
      <c r="A343" s="72"/>
      <c r="B343" s="1"/>
      <c r="D343" t="s">
        <v>6</v>
      </c>
      <c r="E343" s="64"/>
      <c r="F343" s="64"/>
      <c r="G343" s="61"/>
      <c r="H343" s="4"/>
      <c r="I343" s="67"/>
      <c r="J343" s="56">
        <f>IF(I343&gt;0,(100-(I343-1)*5)/100*IF(F343="AB",(C339-1),(C340-1)),0)+IF(I343&gt;0,0,IF(G343&gt;0,(100-(G343-1)*5)*(C341-1)/100,0))</f>
        <v>0</v>
      </c>
      <c r="O343">
        <v>340</v>
      </c>
      <c r="P343">
        <f>A337</f>
        <v>0</v>
      </c>
      <c r="Q343" t="str">
        <f>B337</f>
        <v>WK 38</v>
      </c>
      <c r="R343" s="38" t="s">
        <v>70</v>
      </c>
      <c r="S343" s="9">
        <v>0</v>
      </c>
    </row>
    <row r="344" spans="1:17" ht="12.75" hidden="1">
      <c r="A344" s="72"/>
      <c r="D344" t="s">
        <v>8</v>
      </c>
      <c r="E344" s="64"/>
      <c r="F344" s="64"/>
      <c r="G344" s="61"/>
      <c r="H344" s="4"/>
      <c r="I344" s="67"/>
      <c r="J344" s="56">
        <f>IF(I344&gt;0,(100-(I344-1)*5)/100*IF(F344="AB",(C339-1),(C340-1)),0)+IF(I344&gt;0,0,IF(G344&gt;0,(100-(G344-1)*5)*(C341-1)/100,0))</f>
        <v>0</v>
      </c>
      <c r="O344">
        <v>341</v>
      </c>
      <c r="P344">
        <f>A337</f>
        <v>0</v>
      </c>
      <c r="Q344" t="str">
        <f>B337</f>
        <v>WK 38</v>
      </c>
    </row>
    <row r="345" spans="1:17" ht="13.5" hidden="1" thickBot="1">
      <c r="A345" s="73"/>
      <c r="D345" t="s">
        <v>9</v>
      </c>
      <c r="E345" s="65"/>
      <c r="F345" s="65"/>
      <c r="G345" s="62"/>
      <c r="H345" s="4"/>
      <c r="I345" s="68"/>
      <c r="J345" s="57">
        <f>IF(I345&gt;0,(100-(I345-1)*5)/100*IF(F345="AB",(C339-1),(C340-1)),0)+IF(I345&gt;0,0,IF(G345&gt;0,(100-(G345-1)*5)*(C341-1)/100,0))</f>
        <v>0</v>
      </c>
      <c r="O345">
        <v>342</v>
      </c>
      <c r="P345">
        <f>A337</f>
        <v>0</v>
      </c>
      <c r="Q345" t="str">
        <f>B337</f>
        <v>WK 38</v>
      </c>
    </row>
    <row r="346" spans="1:15" ht="18.75" thickBot="1">
      <c r="A346" s="59"/>
      <c r="B346" s="29" t="str">
        <f>CONCATENATE("WK ",FIXED(INT(O346/9+1),0,1))</f>
        <v>WK 39</v>
      </c>
      <c r="E346" s="2"/>
      <c r="G346" s="2" t="s">
        <v>1</v>
      </c>
      <c r="H346" s="2"/>
      <c r="I346" s="2" t="s">
        <v>12</v>
      </c>
      <c r="J346" s="2" t="s">
        <v>7</v>
      </c>
      <c r="O346">
        <v>343</v>
      </c>
    </row>
    <row r="347" spans="1:19" ht="12.75" hidden="1">
      <c r="A347" s="71"/>
      <c r="B347" s="3" t="s">
        <v>10</v>
      </c>
      <c r="D347" t="s">
        <v>0</v>
      </c>
      <c r="E347" s="63"/>
      <c r="F347" s="63"/>
      <c r="G347" s="60"/>
      <c r="H347" s="4"/>
      <c r="I347" s="66"/>
      <c r="J347" s="55">
        <f>IF(I347&gt;0,(100-(I347-1)*5)/100*IF(F347="AB",(C348-1),(C349-1)),0)+IF(I347&gt;0,0,IF(G347&gt;0,(100-(G347-1)*5)*(C350-1)/100,0))</f>
        <v>0</v>
      </c>
      <c r="O347">
        <v>344</v>
      </c>
      <c r="P347">
        <f>A346</f>
        <v>0</v>
      </c>
      <c r="Q347" t="str">
        <f>B346</f>
        <v>WK 39</v>
      </c>
      <c r="S347" s="74" t="s">
        <v>71</v>
      </c>
    </row>
    <row r="348" spans="1:19" ht="12.75" customHeight="1" hidden="1">
      <c r="A348" s="72"/>
      <c r="B348" s="1" t="s">
        <v>66</v>
      </c>
      <c r="C348" s="60"/>
      <c r="D348" t="s">
        <v>2</v>
      </c>
      <c r="E348" s="64"/>
      <c r="F348" s="64"/>
      <c r="G348" s="61"/>
      <c r="H348" s="4"/>
      <c r="I348" s="67"/>
      <c r="J348" s="56">
        <f>IF(I348&gt;0,(100-(I348-1)*5)/100*IF(F348="AB",(C348-1),(C349-1)),0)+IF(I348&gt;0,0,IF(G348&gt;0,(100-(G348-1)*5)*(C350-1)/100,0))</f>
        <v>0</v>
      </c>
      <c r="L348" s="77" t="s">
        <v>11</v>
      </c>
      <c r="N348" s="74" t="s">
        <v>37</v>
      </c>
      <c r="O348">
        <v>345</v>
      </c>
      <c r="P348">
        <f>A346</f>
        <v>0</v>
      </c>
      <c r="Q348" t="str">
        <f>B346</f>
        <v>WK 39</v>
      </c>
      <c r="S348" s="75"/>
    </row>
    <row r="349" spans="1:19" ht="13.5" hidden="1" thickBot="1">
      <c r="A349" s="72"/>
      <c r="B349" s="1" t="s">
        <v>67</v>
      </c>
      <c r="C349" s="61"/>
      <c r="D349" t="s">
        <v>3</v>
      </c>
      <c r="E349" s="64"/>
      <c r="F349" s="64"/>
      <c r="G349" s="61"/>
      <c r="H349" s="4"/>
      <c r="I349" s="67"/>
      <c r="J349" s="56">
        <f>IF(I349&gt;0,(100-(I349-1)*5)/100*IF(F349="AB",(C348-1),(C349-1)),0)+IF(I349&gt;0,0,IF(G349&gt;0,(100-(G349-1)*5)*(C350-1)/100,0))</f>
        <v>0</v>
      </c>
      <c r="L349" s="74"/>
      <c r="N349" s="74"/>
      <c r="O349">
        <v>346</v>
      </c>
      <c r="P349">
        <f>A346</f>
        <v>0</v>
      </c>
      <c r="Q349" t="str">
        <f>B346</f>
        <v>WK 39</v>
      </c>
      <c r="S349" s="76"/>
    </row>
    <row r="350" spans="1:19" ht="13.5" hidden="1" thickBot="1">
      <c r="A350" s="72"/>
      <c r="B350" s="1" t="s">
        <v>68</v>
      </c>
      <c r="C350" s="62"/>
      <c r="D350" t="s">
        <v>4</v>
      </c>
      <c r="E350" s="64"/>
      <c r="F350" s="64"/>
      <c r="G350" s="61"/>
      <c r="H350" s="4"/>
      <c r="I350" s="67"/>
      <c r="J350" s="56">
        <f>IF(I350&gt;0,(100-(I350-1)*5)/100*IF(F350="AB",(C348-1),(C349-1)),0)+IF(I350&gt;0,0,IF(G350&gt;0,(100-(G350-1)*5)*(C350-1)/100,0))</f>
        <v>0</v>
      </c>
      <c r="L350" s="9">
        <f>SUM(J347:J354)</f>
        <v>0</v>
      </c>
      <c r="N350" s="9">
        <f>L350+N341</f>
        <v>0</v>
      </c>
      <c r="O350">
        <v>347</v>
      </c>
      <c r="P350">
        <f>A346</f>
        <v>0</v>
      </c>
      <c r="Q350" t="str">
        <f>B346</f>
        <v>WK 39</v>
      </c>
      <c r="S350" s="50">
        <f>IF(COUNTIF(J$4:J354,"&gt;0")&lt;100,COUNTIF(J$4:J354,"&gt;0"),100)</f>
        <v>0</v>
      </c>
    </row>
    <row r="351" spans="1:19" ht="13.5" hidden="1" thickBot="1">
      <c r="A351" s="72"/>
      <c r="D351" t="s">
        <v>5</v>
      </c>
      <c r="E351" s="64"/>
      <c r="F351" s="64"/>
      <c r="G351" s="61"/>
      <c r="H351" s="4"/>
      <c r="I351" s="67"/>
      <c r="J351" s="56">
        <f>IF(I351&gt;0,(100-(I351-1)*5)/100*IF(F351="AB",(C348-1),(C349-1)),0)+IF(I351&gt;0,0,IF(G351&gt;0,(100-(G351-1)*5)*(C350-1)/100,0))</f>
        <v>0</v>
      </c>
      <c r="O351">
        <v>348</v>
      </c>
      <c r="P351">
        <f>A346</f>
        <v>0</v>
      </c>
      <c r="Q351" t="str">
        <f>B346</f>
        <v>WK 39</v>
      </c>
      <c r="R351" s="38" t="s">
        <v>69</v>
      </c>
      <c r="S351" s="9">
        <v>0</v>
      </c>
    </row>
    <row r="352" spans="1:19" ht="13.5" hidden="1" thickBot="1">
      <c r="A352" s="72"/>
      <c r="B352" s="1"/>
      <c r="D352" t="s">
        <v>6</v>
      </c>
      <c r="E352" s="64"/>
      <c r="F352" s="64"/>
      <c r="G352" s="61"/>
      <c r="H352" s="4"/>
      <c r="I352" s="67"/>
      <c r="J352" s="56">
        <f>IF(I352&gt;0,(100-(I352-1)*5)/100*IF(F352="AB",(C348-1),(C349-1)),0)+IF(I352&gt;0,0,IF(G352&gt;0,(100-(G352-1)*5)*(C350-1)/100,0))</f>
        <v>0</v>
      </c>
      <c r="O352">
        <v>349</v>
      </c>
      <c r="P352">
        <f>A346</f>
        <v>0</v>
      </c>
      <c r="Q352" t="str">
        <f>B346</f>
        <v>WK 39</v>
      </c>
      <c r="R352" s="38" t="s">
        <v>70</v>
      </c>
      <c r="S352" s="9">
        <v>0</v>
      </c>
    </row>
    <row r="353" spans="1:17" ht="12.75" hidden="1">
      <c r="A353" s="72"/>
      <c r="D353" t="s">
        <v>8</v>
      </c>
      <c r="E353" s="64"/>
      <c r="F353" s="64"/>
      <c r="G353" s="61"/>
      <c r="H353" s="4"/>
      <c r="I353" s="67"/>
      <c r="J353" s="56">
        <f>IF(I353&gt;0,(100-(I353-1)*5)/100*IF(F353="AB",(C348-1),(C349-1)),0)+IF(I353&gt;0,0,IF(G353&gt;0,(100-(G353-1)*5)*(C350-1)/100,0))</f>
        <v>0</v>
      </c>
      <c r="O353">
        <v>350</v>
      </c>
      <c r="P353">
        <f>A346</f>
        <v>0</v>
      </c>
      <c r="Q353" t="str">
        <f>B346</f>
        <v>WK 39</v>
      </c>
    </row>
    <row r="354" spans="1:17" ht="13.5" hidden="1" thickBot="1">
      <c r="A354" s="73"/>
      <c r="D354" t="s">
        <v>9</v>
      </c>
      <c r="E354" s="65"/>
      <c r="F354" s="65"/>
      <c r="G354" s="62"/>
      <c r="H354" s="4"/>
      <c r="I354" s="68"/>
      <c r="J354" s="57">
        <f>IF(I354&gt;0,(100-(I354-1)*5)/100*IF(F354="AB",(C348-1),(C349-1)),0)+IF(I354&gt;0,0,IF(G354&gt;0,(100-(G354-1)*5)*(C350-1)/100,0))</f>
        <v>0</v>
      </c>
      <c r="O354">
        <v>351</v>
      </c>
      <c r="P354">
        <f>A346</f>
        <v>0</v>
      </c>
      <c r="Q354" t="str">
        <f>B346</f>
        <v>WK 39</v>
      </c>
    </row>
    <row r="355" spans="1:15" ht="18.75" thickBot="1">
      <c r="A355" s="59"/>
      <c r="B355" s="29" t="str">
        <f>CONCATENATE("WK ",FIXED(INT(O355/9+1),0,1))</f>
        <v>WK 40</v>
      </c>
      <c r="E355" s="2"/>
      <c r="G355" s="2" t="s">
        <v>1</v>
      </c>
      <c r="H355" s="2"/>
      <c r="I355" s="2" t="s">
        <v>12</v>
      </c>
      <c r="J355" s="2" t="s">
        <v>7</v>
      </c>
      <c r="O355">
        <v>352</v>
      </c>
    </row>
    <row r="356" spans="1:19" ht="12.75" hidden="1">
      <c r="A356" s="71"/>
      <c r="B356" s="3" t="s">
        <v>10</v>
      </c>
      <c r="D356" t="s">
        <v>0</v>
      </c>
      <c r="E356" s="63"/>
      <c r="F356" s="63"/>
      <c r="G356" s="60"/>
      <c r="H356" s="4"/>
      <c r="I356" s="66"/>
      <c r="J356" s="55">
        <f>IF(I356&gt;0,(100-(I356-1)*5)/100*IF(F356="AB",(C357-1),(C358-1)),0)+IF(I356&gt;0,0,IF(G356&gt;0,(100-(G356-1)*5)*(C359-1)/100,0))</f>
        <v>0</v>
      </c>
      <c r="O356">
        <v>353</v>
      </c>
      <c r="P356">
        <f>A355</f>
        <v>0</v>
      </c>
      <c r="Q356" t="str">
        <f>B355</f>
        <v>WK 40</v>
      </c>
      <c r="S356" s="74" t="s">
        <v>71</v>
      </c>
    </row>
    <row r="357" spans="1:19" ht="12.75" customHeight="1" hidden="1">
      <c r="A357" s="72"/>
      <c r="B357" s="1" t="s">
        <v>66</v>
      </c>
      <c r="C357" s="60"/>
      <c r="D357" t="s">
        <v>2</v>
      </c>
      <c r="E357" s="64"/>
      <c r="F357" s="64"/>
      <c r="G357" s="61"/>
      <c r="H357" s="4"/>
      <c r="I357" s="67"/>
      <c r="J357" s="56">
        <f>IF(I357&gt;0,(100-(I357-1)*5)/100*IF(F357="AB",(C357-1),(C358-1)),0)+IF(I357&gt;0,0,IF(G357&gt;0,(100-(G357-1)*5)*(C359-1)/100,0))</f>
        <v>0</v>
      </c>
      <c r="L357" s="77" t="s">
        <v>11</v>
      </c>
      <c r="N357" s="74" t="s">
        <v>37</v>
      </c>
      <c r="O357">
        <v>354</v>
      </c>
      <c r="P357">
        <f>A355</f>
        <v>0</v>
      </c>
      <c r="Q357" t="str">
        <f>B355</f>
        <v>WK 40</v>
      </c>
      <c r="S357" s="75"/>
    </row>
    <row r="358" spans="1:19" ht="13.5" hidden="1" thickBot="1">
      <c r="A358" s="72"/>
      <c r="B358" s="1" t="s">
        <v>67</v>
      </c>
      <c r="C358" s="61"/>
      <c r="D358" t="s">
        <v>3</v>
      </c>
      <c r="E358" s="64"/>
      <c r="F358" s="64"/>
      <c r="G358" s="61"/>
      <c r="H358" s="4"/>
      <c r="I358" s="67"/>
      <c r="J358" s="56">
        <f>IF(I358&gt;0,(100-(I358-1)*5)/100*IF(F358="AB",(C357-1),(C358-1)),0)+IF(I358&gt;0,0,IF(G358&gt;0,(100-(G358-1)*5)*(C359-1)/100,0))</f>
        <v>0</v>
      </c>
      <c r="L358" s="74"/>
      <c r="N358" s="74"/>
      <c r="O358">
        <v>355</v>
      </c>
      <c r="P358">
        <f>A355</f>
        <v>0</v>
      </c>
      <c r="Q358" t="str">
        <f>B355</f>
        <v>WK 40</v>
      </c>
      <c r="S358" s="76"/>
    </row>
    <row r="359" spans="1:19" ht="13.5" hidden="1" thickBot="1">
      <c r="A359" s="72"/>
      <c r="B359" s="1" t="s">
        <v>68</v>
      </c>
      <c r="C359" s="62"/>
      <c r="D359" t="s">
        <v>4</v>
      </c>
      <c r="E359" s="64"/>
      <c r="F359" s="64"/>
      <c r="G359" s="61"/>
      <c r="H359" s="4"/>
      <c r="I359" s="67"/>
      <c r="J359" s="56">
        <f>IF(I359&gt;0,(100-(I359-1)*5)/100*IF(F359="AB",(C357-1),(C358-1)),0)+IF(I359&gt;0,0,IF(G359&gt;0,(100-(G359-1)*5)*(C359-1)/100,0))</f>
        <v>0</v>
      </c>
      <c r="L359" s="9">
        <f>SUM(J356:J363)</f>
        <v>0</v>
      </c>
      <c r="N359" s="9">
        <f>L359+N350</f>
        <v>0</v>
      </c>
      <c r="O359">
        <v>356</v>
      </c>
      <c r="P359">
        <f>A355</f>
        <v>0</v>
      </c>
      <c r="Q359" t="str">
        <f>B355</f>
        <v>WK 40</v>
      </c>
      <c r="S359" s="50">
        <f>IF(COUNTIF(J$4:J363,"&gt;0")&lt;100,COUNTIF(J$4:J363,"&gt;0"),100)</f>
        <v>0</v>
      </c>
    </row>
    <row r="360" spans="1:19" ht="13.5" hidden="1" thickBot="1">
      <c r="A360" s="72"/>
      <c r="D360" t="s">
        <v>5</v>
      </c>
      <c r="E360" s="64"/>
      <c r="F360" s="64"/>
      <c r="G360" s="61"/>
      <c r="H360" s="4"/>
      <c r="I360" s="67"/>
      <c r="J360" s="56">
        <f>IF(I360&gt;0,(100-(I360-1)*5)/100*IF(F360="AB",(C357-1),(C358-1)),0)+IF(I360&gt;0,0,IF(G360&gt;0,(100-(G360-1)*5)*(C359-1)/100,0))</f>
        <v>0</v>
      </c>
      <c r="O360">
        <v>357</v>
      </c>
      <c r="P360">
        <f>A355</f>
        <v>0</v>
      </c>
      <c r="Q360" t="str">
        <f>B355</f>
        <v>WK 40</v>
      </c>
      <c r="R360" s="38" t="s">
        <v>69</v>
      </c>
      <c r="S360" s="9">
        <v>0</v>
      </c>
    </row>
    <row r="361" spans="1:19" ht="13.5" hidden="1" thickBot="1">
      <c r="A361" s="72"/>
      <c r="B361" s="1"/>
      <c r="D361" t="s">
        <v>6</v>
      </c>
      <c r="E361" s="64"/>
      <c r="F361" s="64"/>
      <c r="G361" s="61"/>
      <c r="H361" s="4"/>
      <c r="I361" s="67"/>
      <c r="J361" s="56">
        <f>IF(I361&gt;0,(100-(I361-1)*5)/100*IF(F361="AB",(C357-1),(C358-1)),0)+IF(I361&gt;0,0,IF(G361&gt;0,(100-(G361-1)*5)*(C359-1)/100,0))</f>
        <v>0</v>
      </c>
      <c r="O361">
        <v>358</v>
      </c>
      <c r="P361">
        <f>A355</f>
        <v>0</v>
      </c>
      <c r="Q361" t="str">
        <f>B355</f>
        <v>WK 40</v>
      </c>
      <c r="R361" s="38" t="s">
        <v>70</v>
      </c>
      <c r="S361" s="9">
        <v>0</v>
      </c>
    </row>
    <row r="362" spans="1:17" ht="12.75" hidden="1">
      <c r="A362" s="72"/>
      <c r="D362" t="s">
        <v>8</v>
      </c>
      <c r="E362" s="64"/>
      <c r="F362" s="64"/>
      <c r="G362" s="61"/>
      <c r="H362" s="4"/>
      <c r="I362" s="67"/>
      <c r="J362" s="56">
        <f>IF(I362&gt;0,(100-(I362-1)*5)/100*IF(F362="AB",(C357-1),(C358-1)),0)+IF(I362&gt;0,0,IF(G362&gt;0,(100-(G362-1)*5)*(C359-1)/100,0))</f>
        <v>0</v>
      </c>
      <c r="O362">
        <v>359</v>
      </c>
      <c r="P362">
        <f>A355</f>
        <v>0</v>
      </c>
      <c r="Q362" t="str">
        <f>B355</f>
        <v>WK 40</v>
      </c>
    </row>
    <row r="363" spans="1:17" ht="13.5" hidden="1" thickBot="1">
      <c r="A363" s="73"/>
      <c r="D363" t="s">
        <v>9</v>
      </c>
      <c r="E363" s="65"/>
      <c r="F363" s="65"/>
      <c r="G363" s="62"/>
      <c r="H363" s="4"/>
      <c r="I363" s="68"/>
      <c r="J363" s="57">
        <f>IF(I363&gt;0,(100-(I363-1)*5)/100*IF(F363="AB",(C357-1),(C358-1)),0)+IF(I363&gt;0,0,IF(G363&gt;0,(100-(G363-1)*5)*(C359-1)/100,0))</f>
        <v>0</v>
      </c>
      <c r="O363">
        <v>360</v>
      </c>
      <c r="P363">
        <f>A355</f>
        <v>0</v>
      </c>
      <c r="Q363" t="str">
        <f>B355</f>
        <v>WK 40</v>
      </c>
    </row>
    <row r="364" spans="1:15" ht="18.75" thickBot="1">
      <c r="A364" s="59"/>
      <c r="B364" s="29" t="str">
        <f>CONCATENATE("WK ",FIXED(INT(O364/9+1),0,1))</f>
        <v>WK 41</v>
      </c>
      <c r="E364" s="2"/>
      <c r="G364" s="2" t="s">
        <v>1</v>
      </c>
      <c r="H364" s="2"/>
      <c r="I364" s="2" t="s">
        <v>12</v>
      </c>
      <c r="J364" s="2" t="s">
        <v>7</v>
      </c>
      <c r="O364">
        <v>361</v>
      </c>
    </row>
    <row r="365" spans="1:19" ht="12.75" hidden="1">
      <c r="A365" s="71"/>
      <c r="B365" s="3" t="s">
        <v>10</v>
      </c>
      <c r="D365" t="s">
        <v>0</v>
      </c>
      <c r="E365" s="63"/>
      <c r="F365" s="63"/>
      <c r="G365" s="60"/>
      <c r="H365" s="4"/>
      <c r="I365" s="66"/>
      <c r="J365" s="55">
        <f>IF(I365&gt;0,(100-(I365-1)*5)/100*IF(F365="AB",(C366-1),(C367-1)),0)+IF(I365&gt;0,0,IF(G365&gt;0,(100-(G365-1)*5)*(C368-1)/100,0))</f>
        <v>0</v>
      </c>
      <c r="O365">
        <v>362</v>
      </c>
      <c r="P365">
        <f>A364</f>
        <v>0</v>
      </c>
      <c r="Q365" t="str">
        <f>B364</f>
        <v>WK 41</v>
      </c>
      <c r="S365" s="74" t="s">
        <v>71</v>
      </c>
    </row>
    <row r="366" spans="1:19" ht="12.75" customHeight="1" hidden="1">
      <c r="A366" s="72"/>
      <c r="B366" s="1" t="s">
        <v>66</v>
      </c>
      <c r="C366" s="60"/>
      <c r="D366" t="s">
        <v>2</v>
      </c>
      <c r="E366" s="64"/>
      <c r="F366" s="64"/>
      <c r="G366" s="61"/>
      <c r="H366" s="4"/>
      <c r="I366" s="67"/>
      <c r="J366" s="56">
        <f>IF(I366&gt;0,(100-(I366-1)*5)/100*IF(F366="AB",(C366-1),(C367-1)),0)+IF(I366&gt;0,0,IF(G366&gt;0,(100-(G366-1)*5)*(C368-1)/100,0))</f>
        <v>0</v>
      </c>
      <c r="L366" s="77" t="s">
        <v>11</v>
      </c>
      <c r="N366" s="74" t="s">
        <v>37</v>
      </c>
      <c r="O366">
        <v>363</v>
      </c>
      <c r="P366">
        <f>A364</f>
        <v>0</v>
      </c>
      <c r="Q366" t="str">
        <f>B364</f>
        <v>WK 41</v>
      </c>
      <c r="S366" s="75"/>
    </row>
    <row r="367" spans="1:19" ht="13.5" hidden="1" thickBot="1">
      <c r="A367" s="72"/>
      <c r="B367" s="1" t="s">
        <v>67</v>
      </c>
      <c r="C367" s="61"/>
      <c r="D367" t="s">
        <v>3</v>
      </c>
      <c r="E367" s="64"/>
      <c r="F367" s="64"/>
      <c r="G367" s="61"/>
      <c r="H367" s="4"/>
      <c r="I367" s="67"/>
      <c r="J367" s="56">
        <f>IF(I367&gt;0,(100-(I367-1)*5)/100*IF(F367="AB",(C366-1),(C367-1)),0)+IF(I367&gt;0,0,IF(G367&gt;0,(100-(G367-1)*5)*(C368-1)/100,0))</f>
        <v>0</v>
      </c>
      <c r="L367" s="74"/>
      <c r="N367" s="74"/>
      <c r="O367">
        <v>364</v>
      </c>
      <c r="P367">
        <f>A364</f>
        <v>0</v>
      </c>
      <c r="Q367" t="str">
        <f>B364</f>
        <v>WK 41</v>
      </c>
      <c r="S367" s="76"/>
    </row>
    <row r="368" spans="1:19" ht="13.5" hidden="1" thickBot="1">
      <c r="A368" s="72"/>
      <c r="B368" s="1" t="s">
        <v>68</v>
      </c>
      <c r="C368" s="62"/>
      <c r="D368" t="s">
        <v>4</v>
      </c>
      <c r="E368" s="64"/>
      <c r="F368" s="64"/>
      <c r="G368" s="61"/>
      <c r="H368" s="4"/>
      <c r="I368" s="67"/>
      <c r="J368" s="56">
        <f>IF(I368&gt;0,(100-(I368-1)*5)/100*IF(F368="AB",(C366-1),(C367-1)),0)+IF(I368&gt;0,0,IF(G368&gt;0,(100-(G368-1)*5)*(C368-1)/100,0))</f>
        <v>0</v>
      </c>
      <c r="L368" s="9">
        <f>SUM(J365:J372)</f>
        <v>0</v>
      </c>
      <c r="N368" s="9">
        <f>L368+N359</f>
        <v>0</v>
      </c>
      <c r="O368">
        <v>365</v>
      </c>
      <c r="P368">
        <f>A364</f>
        <v>0</v>
      </c>
      <c r="Q368" t="str">
        <f>B364</f>
        <v>WK 41</v>
      </c>
      <c r="S368" s="50">
        <f>IF(COUNTIF(J$4:J372,"&gt;0")&lt;100,COUNTIF(J$4:J372,"&gt;0"),100)</f>
        <v>0</v>
      </c>
    </row>
    <row r="369" spans="1:19" ht="13.5" hidden="1" thickBot="1">
      <c r="A369" s="72"/>
      <c r="D369" t="s">
        <v>5</v>
      </c>
      <c r="E369" s="64"/>
      <c r="F369" s="64"/>
      <c r="G369" s="61"/>
      <c r="H369" s="4"/>
      <c r="I369" s="67"/>
      <c r="J369" s="56">
        <f>IF(I369&gt;0,(100-(I369-1)*5)/100*IF(F369="AB",(C366-1),(C367-1)),0)+IF(I369&gt;0,0,IF(G369&gt;0,(100-(G369-1)*5)*(C368-1)/100,0))</f>
        <v>0</v>
      </c>
      <c r="O369">
        <v>366</v>
      </c>
      <c r="P369">
        <f>A364</f>
        <v>0</v>
      </c>
      <c r="Q369" t="str">
        <f>B364</f>
        <v>WK 41</v>
      </c>
      <c r="R369" s="38" t="s">
        <v>69</v>
      </c>
      <c r="S369" s="9">
        <v>0</v>
      </c>
    </row>
    <row r="370" spans="1:19" ht="13.5" hidden="1" thickBot="1">
      <c r="A370" s="72"/>
      <c r="B370" s="1"/>
      <c r="D370" t="s">
        <v>6</v>
      </c>
      <c r="E370" s="64"/>
      <c r="F370" s="64"/>
      <c r="G370" s="61"/>
      <c r="H370" s="4"/>
      <c r="I370" s="67"/>
      <c r="J370" s="56">
        <f>IF(I370&gt;0,(100-(I370-1)*5)/100*IF(F370="AB",(C366-1),(C367-1)),0)+IF(I370&gt;0,0,IF(G370&gt;0,(100-(G370-1)*5)*(C368-1)/100,0))</f>
        <v>0</v>
      </c>
      <c r="O370">
        <v>367</v>
      </c>
      <c r="P370">
        <f>A364</f>
        <v>0</v>
      </c>
      <c r="Q370" t="str">
        <f>B364</f>
        <v>WK 41</v>
      </c>
      <c r="R370" s="38" t="s">
        <v>70</v>
      </c>
      <c r="S370" s="9">
        <v>0</v>
      </c>
    </row>
    <row r="371" spans="1:17" ht="12.75" hidden="1">
      <c r="A371" s="72"/>
      <c r="D371" t="s">
        <v>8</v>
      </c>
      <c r="E371" s="64"/>
      <c r="F371" s="64"/>
      <c r="G371" s="61"/>
      <c r="H371" s="4"/>
      <c r="I371" s="67"/>
      <c r="J371" s="56">
        <f>IF(I371&gt;0,(100-(I371-1)*5)/100*IF(F371="AB",(C366-1),(C367-1)),0)+IF(I371&gt;0,0,IF(G371&gt;0,(100-(G371-1)*5)*(C368-1)/100,0))</f>
        <v>0</v>
      </c>
      <c r="O371">
        <v>368</v>
      </c>
      <c r="P371">
        <f>A364</f>
        <v>0</v>
      </c>
      <c r="Q371" t="str">
        <f>B364</f>
        <v>WK 41</v>
      </c>
    </row>
    <row r="372" spans="1:17" ht="13.5" hidden="1" thickBot="1">
      <c r="A372" s="73"/>
      <c r="D372" t="s">
        <v>9</v>
      </c>
      <c r="E372" s="65"/>
      <c r="F372" s="65"/>
      <c r="G372" s="62"/>
      <c r="H372" s="4"/>
      <c r="I372" s="68"/>
      <c r="J372" s="57">
        <f>IF(I372&gt;0,(100-(I372-1)*5)/100*IF(F372="AB",(C366-1),(C367-1)),0)+IF(I372&gt;0,0,IF(G372&gt;0,(100-(G372-1)*5)*(C368-1)/100,0))</f>
        <v>0</v>
      </c>
      <c r="O372">
        <v>369</v>
      </c>
      <c r="P372">
        <f>A364</f>
        <v>0</v>
      </c>
      <c r="Q372" t="str">
        <f>B364</f>
        <v>WK 41</v>
      </c>
    </row>
    <row r="373" spans="1:15" ht="18.75" thickBot="1">
      <c r="A373" s="59"/>
      <c r="B373" s="29" t="str">
        <f>CONCATENATE("WK ",FIXED(INT(O373/9+1),0,1))</f>
        <v>WK 42</v>
      </c>
      <c r="E373" s="2"/>
      <c r="G373" s="2" t="s">
        <v>1</v>
      </c>
      <c r="H373" s="2"/>
      <c r="I373" s="2" t="s">
        <v>12</v>
      </c>
      <c r="J373" s="2" t="s">
        <v>7</v>
      </c>
      <c r="O373">
        <v>370</v>
      </c>
    </row>
    <row r="374" spans="1:19" ht="12.75" hidden="1">
      <c r="A374" s="71"/>
      <c r="B374" s="3" t="s">
        <v>10</v>
      </c>
      <c r="D374" t="s">
        <v>0</v>
      </c>
      <c r="E374" s="63"/>
      <c r="F374" s="63"/>
      <c r="G374" s="60"/>
      <c r="H374" s="4"/>
      <c r="I374" s="66"/>
      <c r="J374" s="55">
        <f>IF(I374&gt;0,(100-(I374-1)*5)/100*IF(F374="AB",(C375-1),(C376-1)),0)+IF(I374&gt;0,0,IF(G374&gt;0,(100-(G374-1)*5)*(C377-1)/100,0))</f>
        <v>0</v>
      </c>
      <c r="O374">
        <v>371</v>
      </c>
      <c r="P374">
        <f>A373</f>
        <v>0</v>
      </c>
      <c r="Q374" t="str">
        <f>B373</f>
        <v>WK 42</v>
      </c>
      <c r="S374" s="74" t="s">
        <v>71</v>
      </c>
    </row>
    <row r="375" spans="1:19" ht="12.75" customHeight="1" hidden="1">
      <c r="A375" s="72"/>
      <c r="B375" s="1" t="s">
        <v>66</v>
      </c>
      <c r="C375" s="60"/>
      <c r="D375" t="s">
        <v>2</v>
      </c>
      <c r="E375" s="64"/>
      <c r="F375" s="64"/>
      <c r="G375" s="61"/>
      <c r="H375" s="4"/>
      <c r="I375" s="67"/>
      <c r="J375" s="56">
        <f>IF(I375&gt;0,(100-(I375-1)*5)/100*IF(F375="AB",(C375-1),(C376-1)),0)+IF(I375&gt;0,0,IF(G375&gt;0,(100-(G375-1)*5)*(C377-1)/100,0))</f>
        <v>0</v>
      </c>
      <c r="L375" s="77" t="s">
        <v>11</v>
      </c>
      <c r="N375" s="74" t="s">
        <v>37</v>
      </c>
      <c r="O375">
        <v>372</v>
      </c>
      <c r="P375">
        <f>A373</f>
        <v>0</v>
      </c>
      <c r="Q375" t="str">
        <f>B373</f>
        <v>WK 42</v>
      </c>
      <c r="S375" s="75"/>
    </row>
    <row r="376" spans="1:19" ht="13.5" hidden="1" thickBot="1">
      <c r="A376" s="72"/>
      <c r="B376" s="1" t="s">
        <v>67</v>
      </c>
      <c r="C376" s="61"/>
      <c r="D376" t="s">
        <v>3</v>
      </c>
      <c r="E376" s="64"/>
      <c r="F376" s="64"/>
      <c r="G376" s="61"/>
      <c r="H376" s="4"/>
      <c r="I376" s="67"/>
      <c r="J376" s="56">
        <f>IF(I376&gt;0,(100-(I376-1)*5)/100*IF(F376="AB",(C375-1),(C376-1)),0)+IF(I376&gt;0,0,IF(G376&gt;0,(100-(G376-1)*5)*(C377-1)/100,0))</f>
        <v>0</v>
      </c>
      <c r="L376" s="74"/>
      <c r="N376" s="74"/>
      <c r="O376">
        <v>373</v>
      </c>
      <c r="P376">
        <f>A373</f>
        <v>0</v>
      </c>
      <c r="Q376" t="str">
        <f>B373</f>
        <v>WK 42</v>
      </c>
      <c r="S376" s="76"/>
    </row>
    <row r="377" spans="1:19" ht="13.5" hidden="1" thickBot="1">
      <c r="A377" s="72"/>
      <c r="B377" s="1" t="s">
        <v>68</v>
      </c>
      <c r="C377" s="62"/>
      <c r="D377" t="s">
        <v>4</v>
      </c>
      <c r="E377" s="64"/>
      <c r="F377" s="64"/>
      <c r="G377" s="61"/>
      <c r="H377" s="4"/>
      <c r="I377" s="67"/>
      <c r="J377" s="56">
        <f>IF(I377&gt;0,(100-(I377-1)*5)/100*IF(F377="AB",(C375-1),(C376-1)),0)+IF(I377&gt;0,0,IF(G377&gt;0,(100-(G377-1)*5)*(C377-1)/100,0))</f>
        <v>0</v>
      </c>
      <c r="L377" s="9">
        <f>SUM(J374:J381)</f>
        <v>0</v>
      </c>
      <c r="N377" s="9">
        <f>L377+N368</f>
        <v>0</v>
      </c>
      <c r="O377">
        <v>374</v>
      </c>
      <c r="P377">
        <f>A373</f>
        <v>0</v>
      </c>
      <c r="Q377" t="str">
        <f>B373</f>
        <v>WK 42</v>
      </c>
      <c r="S377" s="50">
        <f>IF(COUNTIF(J$4:J381,"&gt;0")&lt;100,COUNTIF(J$4:J381,"&gt;0"),100)</f>
        <v>0</v>
      </c>
    </row>
    <row r="378" spans="1:19" ht="13.5" hidden="1" thickBot="1">
      <c r="A378" s="72"/>
      <c r="D378" t="s">
        <v>5</v>
      </c>
      <c r="E378" s="64"/>
      <c r="F378" s="64"/>
      <c r="G378" s="61"/>
      <c r="H378" s="4"/>
      <c r="I378" s="67"/>
      <c r="J378" s="56">
        <f>IF(I378&gt;0,(100-(I378-1)*5)/100*IF(F378="AB",(C375-1),(C376-1)),0)+IF(I378&gt;0,0,IF(G378&gt;0,(100-(G378-1)*5)*(C377-1)/100,0))</f>
        <v>0</v>
      </c>
      <c r="O378">
        <v>375</v>
      </c>
      <c r="P378">
        <f>A373</f>
        <v>0</v>
      </c>
      <c r="Q378" t="str">
        <f>B373</f>
        <v>WK 42</v>
      </c>
      <c r="R378" s="38" t="s">
        <v>69</v>
      </c>
      <c r="S378" s="9">
        <v>0</v>
      </c>
    </row>
    <row r="379" spans="1:19" ht="13.5" hidden="1" thickBot="1">
      <c r="A379" s="72"/>
      <c r="B379" s="1"/>
      <c r="D379" t="s">
        <v>6</v>
      </c>
      <c r="E379" s="64"/>
      <c r="F379" s="64"/>
      <c r="G379" s="61"/>
      <c r="H379" s="4"/>
      <c r="I379" s="67"/>
      <c r="J379" s="56">
        <f>IF(I379&gt;0,(100-(I379-1)*5)/100*IF(F379="AB",(C375-1),(C376-1)),0)+IF(I379&gt;0,0,IF(G379&gt;0,(100-(G379-1)*5)*(C377-1)/100,0))</f>
        <v>0</v>
      </c>
      <c r="O379">
        <v>376</v>
      </c>
      <c r="P379">
        <f>A373</f>
        <v>0</v>
      </c>
      <c r="Q379" t="str">
        <f>B373</f>
        <v>WK 42</v>
      </c>
      <c r="R379" s="38" t="s">
        <v>70</v>
      </c>
      <c r="S379" s="9">
        <v>0</v>
      </c>
    </row>
    <row r="380" spans="1:17" ht="12.75" hidden="1">
      <c r="A380" s="72"/>
      <c r="D380" t="s">
        <v>8</v>
      </c>
      <c r="E380" s="64"/>
      <c r="F380" s="64"/>
      <c r="G380" s="61"/>
      <c r="H380" s="4"/>
      <c r="I380" s="67"/>
      <c r="J380" s="56">
        <f>IF(I380&gt;0,(100-(I380-1)*5)/100*IF(F380="AB",(C375-1),(C376-1)),0)+IF(I380&gt;0,0,IF(G380&gt;0,(100-(G380-1)*5)*(C377-1)/100,0))</f>
        <v>0</v>
      </c>
      <c r="O380">
        <v>377</v>
      </c>
      <c r="P380">
        <f>A373</f>
        <v>0</v>
      </c>
      <c r="Q380" t="str">
        <f>B373</f>
        <v>WK 42</v>
      </c>
    </row>
    <row r="381" spans="1:17" ht="13.5" hidden="1" thickBot="1">
      <c r="A381" s="73"/>
      <c r="D381" t="s">
        <v>9</v>
      </c>
      <c r="E381" s="65"/>
      <c r="F381" s="65"/>
      <c r="G381" s="62"/>
      <c r="H381" s="4"/>
      <c r="I381" s="68"/>
      <c r="J381" s="57">
        <f>IF(I381&gt;0,(100-(I381-1)*5)/100*IF(F381="AB",(C375-1),(C376-1)),0)+IF(I381&gt;0,0,IF(G381&gt;0,(100-(G381-1)*5)*(C377-1)/100,0))</f>
        <v>0</v>
      </c>
      <c r="O381">
        <v>378</v>
      </c>
      <c r="P381">
        <f>A373</f>
        <v>0</v>
      </c>
      <c r="Q381" t="str">
        <f>B373</f>
        <v>WK 42</v>
      </c>
    </row>
    <row r="382" spans="1:15" ht="18.75" thickBot="1">
      <c r="A382" s="59"/>
      <c r="B382" s="29" t="str">
        <f>CONCATENATE("WK ",FIXED(INT(O382/9+1),0,1))</f>
        <v>WK 43</v>
      </c>
      <c r="E382" s="2"/>
      <c r="G382" s="2" t="s">
        <v>1</v>
      </c>
      <c r="H382" s="2"/>
      <c r="I382" s="2" t="s">
        <v>12</v>
      </c>
      <c r="J382" s="2" t="s">
        <v>7</v>
      </c>
      <c r="O382">
        <v>379</v>
      </c>
    </row>
    <row r="383" spans="1:19" ht="12.75" hidden="1">
      <c r="A383" s="71"/>
      <c r="B383" s="3" t="s">
        <v>10</v>
      </c>
      <c r="D383" t="s">
        <v>0</v>
      </c>
      <c r="E383" s="63"/>
      <c r="F383" s="63"/>
      <c r="G383" s="60"/>
      <c r="H383" s="4"/>
      <c r="I383" s="66"/>
      <c r="J383" s="55">
        <f>IF(I383&gt;0,(100-(I383-1)*5)/100*IF(F383="AB",(C384-1),(C385-1)),0)+IF(I383&gt;0,0,IF(G383&gt;0,(100-(G383-1)*5)*(C386-1)/100,0))</f>
        <v>0</v>
      </c>
      <c r="O383">
        <v>380</v>
      </c>
      <c r="P383">
        <f>A382</f>
        <v>0</v>
      </c>
      <c r="Q383" t="str">
        <f>B382</f>
        <v>WK 43</v>
      </c>
      <c r="S383" s="74" t="s">
        <v>71</v>
      </c>
    </row>
    <row r="384" spans="1:19" ht="12.75" customHeight="1" hidden="1">
      <c r="A384" s="72"/>
      <c r="B384" s="1" t="s">
        <v>66</v>
      </c>
      <c r="C384" s="60"/>
      <c r="D384" t="s">
        <v>2</v>
      </c>
      <c r="E384" s="64"/>
      <c r="F384" s="64"/>
      <c r="G384" s="61"/>
      <c r="H384" s="4"/>
      <c r="I384" s="67"/>
      <c r="J384" s="56">
        <f>IF(I384&gt;0,(100-(I384-1)*5)/100*IF(F384="AB",(C384-1),(C385-1)),0)+IF(I384&gt;0,0,IF(G384&gt;0,(100-(G384-1)*5)*(C386-1)/100,0))</f>
        <v>0</v>
      </c>
      <c r="L384" s="77" t="s">
        <v>11</v>
      </c>
      <c r="N384" s="74" t="s">
        <v>37</v>
      </c>
      <c r="O384">
        <v>381</v>
      </c>
      <c r="P384">
        <f>A382</f>
        <v>0</v>
      </c>
      <c r="Q384" t="str">
        <f>B382</f>
        <v>WK 43</v>
      </c>
      <c r="S384" s="75"/>
    </row>
    <row r="385" spans="1:19" ht="13.5" hidden="1" thickBot="1">
      <c r="A385" s="72"/>
      <c r="B385" s="1" t="s">
        <v>67</v>
      </c>
      <c r="C385" s="61"/>
      <c r="D385" t="s">
        <v>3</v>
      </c>
      <c r="E385" s="64"/>
      <c r="F385" s="64"/>
      <c r="G385" s="61"/>
      <c r="H385" s="4"/>
      <c r="I385" s="67"/>
      <c r="J385" s="56">
        <f>IF(I385&gt;0,(100-(I385-1)*5)/100*IF(F385="AB",(C384-1),(C385-1)),0)+IF(I385&gt;0,0,IF(G385&gt;0,(100-(G385-1)*5)*(C386-1)/100,0))</f>
        <v>0</v>
      </c>
      <c r="L385" s="74"/>
      <c r="N385" s="74"/>
      <c r="O385">
        <v>382</v>
      </c>
      <c r="P385">
        <f>A382</f>
        <v>0</v>
      </c>
      <c r="Q385" t="str">
        <f>B382</f>
        <v>WK 43</v>
      </c>
      <c r="S385" s="76"/>
    </row>
    <row r="386" spans="1:19" ht="13.5" hidden="1" thickBot="1">
      <c r="A386" s="72"/>
      <c r="B386" s="1" t="s">
        <v>68</v>
      </c>
      <c r="C386" s="62"/>
      <c r="D386" t="s">
        <v>4</v>
      </c>
      <c r="E386" s="64"/>
      <c r="F386" s="64"/>
      <c r="G386" s="61"/>
      <c r="H386" s="4"/>
      <c r="I386" s="67"/>
      <c r="J386" s="56">
        <f>IF(I386&gt;0,(100-(I386-1)*5)/100*IF(F386="AB",(C384-1),(C385-1)),0)+IF(I386&gt;0,0,IF(G386&gt;0,(100-(G386-1)*5)*(C386-1)/100,0))</f>
        <v>0</v>
      </c>
      <c r="L386" s="9">
        <f>SUM(J383:J390)</f>
        <v>0</v>
      </c>
      <c r="N386" s="9">
        <f>L386+N377</f>
        <v>0</v>
      </c>
      <c r="O386">
        <v>383</v>
      </c>
      <c r="P386">
        <f>A382</f>
        <v>0</v>
      </c>
      <c r="Q386" t="str">
        <f>B382</f>
        <v>WK 43</v>
      </c>
      <c r="S386" s="50">
        <f>IF(COUNTIF(J$4:J390,"&gt;0")&lt;100,COUNTIF(J$4:J390,"&gt;0"),100)</f>
        <v>0</v>
      </c>
    </row>
    <row r="387" spans="1:19" ht="13.5" hidden="1" thickBot="1">
      <c r="A387" s="72"/>
      <c r="D387" t="s">
        <v>5</v>
      </c>
      <c r="E387" s="64"/>
      <c r="F387" s="64"/>
      <c r="G387" s="61"/>
      <c r="H387" s="4"/>
      <c r="I387" s="67"/>
      <c r="J387" s="56">
        <f>IF(I387&gt;0,(100-(I387-1)*5)/100*IF(F387="AB",(C384-1),(C385-1)),0)+IF(I387&gt;0,0,IF(G387&gt;0,(100-(G387-1)*5)*(C386-1)/100,0))</f>
        <v>0</v>
      </c>
      <c r="O387">
        <v>384</v>
      </c>
      <c r="P387">
        <f>A382</f>
        <v>0</v>
      </c>
      <c r="Q387" t="str">
        <f>B382</f>
        <v>WK 43</v>
      </c>
      <c r="R387" s="38" t="s">
        <v>69</v>
      </c>
      <c r="S387" s="9">
        <v>0</v>
      </c>
    </row>
    <row r="388" spans="1:19" ht="13.5" hidden="1" thickBot="1">
      <c r="A388" s="72"/>
      <c r="B388" s="1"/>
      <c r="D388" t="s">
        <v>6</v>
      </c>
      <c r="E388" s="64"/>
      <c r="F388" s="64"/>
      <c r="G388" s="61"/>
      <c r="H388" s="4"/>
      <c r="I388" s="67"/>
      <c r="J388" s="56">
        <f>IF(I388&gt;0,(100-(I388-1)*5)/100*IF(F388="AB",(C384-1),(C385-1)),0)+IF(I388&gt;0,0,IF(G388&gt;0,(100-(G388-1)*5)*(C386-1)/100,0))</f>
        <v>0</v>
      </c>
      <c r="O388">
        <v>385</v>
      </c>
      <c r="P388">
        <f>A382</f>
        <v>0</v>
      </c>
      <c r="Q388" t="str">
        <f>B382</f>
        <v>WK 43</v>
      </c>
      <c r="R388" s="38" t="s">
        <v>70</v>
      </c>
      <c r="S388" s="9">
        <v>0</v>
      </c>
    </row>
    <row r="389" spans="1:17" ht="12.75" hidden="1">
      <c r="A389" s="72"/>
      <c r="D389" t="s">
        <v>8</v>
      </c>
      <c r="E389" s="64"/>
      <c r="F389" s="64"/>
      <c r="G389" s="61"/>
      <c r="H389" s="4"/>
      <c r="I389" s="67"/>
      <c r="J389" s="56">
        <f>IF(I389&gt;0,(100-(I389-1)*5)/100*IF(F389="AB",(C384-1),(C385-1)),0)+IF(I389&gt;0,0,IF(G389&gt;0,(100-(G389-1)*5)*(C386-1)/100,0))</f>
        <v>0</v>
      </c>
      <c r="O389">
        <v>386</v>
      </c>
      <c r="P389">
        <f>A382</f>
        <v>0</v>
      </c>
      <c r="Q389" t="str">
        <f>B382</f>
        <v>WK 43</v>
      </c>
    </row>
    <row r="390" spans="1:17" ht="13.5" hidden="1" thickBot="1">
      <c r="A390" s="73"/>
      <c r="D390" t="s">
        <v>9</v>
      </c>
      <c r="E390" s="65"/>
      <c r="F390" s="65"/>
      <c r="G390" s="62"/>
      <c r="H390" s="4"/>
      <c r="I390" s="68"/>
      <c r="J390" s="57">
        <f>IF(I390&gt;0,(100-(I390-1)*5)/100*IF(F390="AB",(C384-1),(C385-1)),0)+IF(I390&gt;0,0,IF(G390&gt;0,(100-(G390-1)*5)*(C386-1)/100,0))</f>
        <v>0</v>
      </c>
      <c r="O390">
        <v>387</v>
      </c>
      <c r="P390">
        <f>A382</f>
        <v>0</v>
      </c>
      <c r="Q390" t="str">
        <f>B382</f>
        <v>WK 43</v>
      </c>
    </row>
    <row r="391" spans="1:15" ht="18.75" thickBot="1">
      <c r="A391" s="59"/>
      <c r="B391" s="29" t="str">
        <f>CONCATENATE("WK ",FIXED(INT(O391/9+1),0,1))</f>
        <v>WK 44</v>
      </c>
      <c r="E391" s="2"/>
      <c r="G391" s="2" t="s">
        <v>1</v>
      </c>
      <c r="H391" s="2"/>
      <c r="I391" s="2" t="s">
        <v>12</v>
      </c>
      <c r="J391" s="2" t="s">
        <v>7</v>
      </c>
      <c r="O391">
        <v>388</v>
      </c>
    </row>
    <row r="392" spans="1:19" ht="12.75" hidden="1">
      <c r="A392" s="71"/>
      <c r="B392" s="3" t="s">
        <v>10</v>
      </c>
      <c r="D392" t="s">
        <v>0</v>
      </c>
      <c r="E392" s="63"/>
      <c r="F392" s="63"/>
      <c r="G392" s="60"/>
      <c r="H392" s="4"/>
      <c r="I392" s="66"/>
      <c r="J392" s="55">
        <f>IF(I392&gt;0,(100-(I392-1)*5)/100*IF(F392="AB",(C393-1),(C394-1)),0)+IF(I392&gt;0,0,IF(G392&gt;0,(100-(G392-1)*5)*(C395-1)/100,0))</f>
        <v>0</v>
      </c>
      <c r="O392">
        <v>389</v>
      </c>
      <c r="P392">
        <f>A391</f>
        <v>0</v>
      </c>
      <c r="Q392" t="str">
        <f>B391</f>
        <v>WK 44</v>
      </c>
      <c r="S392" s="74" t="s">
        <v>71</v>
      </c>
    </row>
    <row r="393" spans="1:19" ht="12.75" customHeight="1" hidden="1">
      <c r="A393" s="72"/>
      <c r="B393" s="1" t="s">
        <v>66</v>
      </c>
      <c r="C393" s="60"/>
      <c r="D393" t="s">
        <v>2</v>
      </c>
      <c r="E393" s="64"/>
      <c r="F393" s="64"/>
      <c r="G393" s="61"/>
      <c r="H393" s="4"/>
      <c r="I393" s="67"/>
      <c r="J393" s="56">
        <f>IF(I393&gt;0,(100-(I393-1)*5)/100*IF(F393="AB",(C393-1),(C394-1)),0)+IF(I393&gt;0,0,IF(G393&gt;0,(100-(G393-1)*5)*(C395-1)/100,0))</f>
        <v>0</v>
      </c>
      <c r="L393" s="77" t="s">
        <v>11</v>
      </c>
      <c r="N393" s="74" t="s">
        <v>37</v>
      </c>
      <c r="O393">
        <v>390</v>
      </c>
      <c r="P393">
        <f>A391</f>
        <v>0</v>
      </c>
      <c r="Q393" t="str">
        <f>B391</f>
        <v>WK 44</v>
      </c>
      <c r="S393" s="75"/>
    </row>
    <row r="394" spans="1:19" ht="13.5" hidden="1" thickBot="1">
      <c r="A394" s="72"/>
      <c r="B394" s="1" t="s">
        <v>67</v>
      </c>
      <c r="C394" s="61"/>
      <c r="D394" t="s">
        <v>3</v>
      </c>
      <c r="E394" s="64"/>
      <c r="F394" s="64"/>
      <c r="G394" s="61"/>
      <c r="H394" s="4"/>
      <c r="I394" s="67"/>
      <c r="J394" s="56">
        <f>IF(I394&gt;0,(100-(I394-1)*5)/100*IF(F394="AB",(C393-1),(C394-1)),0)+IF(I394&gt;0,0,IF(G394&gt;0,(100-(G394-1)*5)*(C395-1)/100,0))</f>
        <v>0</v>
      </c>
      <c r="L394" s="74"/>
      <c r="N394" s="74"/>
      <c r="O394">
        <v>391</v>
      </c>
      <c r="P394">
        <f>A391</f>
        <v>0</v>
      </c>
      <c r="Q394" t="str">
        <f>B391</f>
        <v>WK 44</v>
      </c>
      <c r="S394" s="76"/>
    </row>
    <row r="395" spans="1:19" ht="13.5" hidden="1" thickBot="1">
      <c r="A395" s="72"/>
      <c r="B395" s="1" t="s">
        <v>68</v>
      </c>
      <c r="C395" s="62"/>
      <c r="D395" t="s">
        <v>4</v>
      </c>
      <c r="E395" s="64"/>
      <c r="F395" s="64"/>
      <c r="G395" s="61"/>
      <c r="H395" s="4"/>
      <c r="I395" s="67"/>
      <c r="J395" s="56">
        <f>IF(I395&gt;0,(100-(I395-1)*5)/100*IF(F395="AB",(C393-1),(C394-1)),0)+IF(I395&gt;0,0,IF(G395&gt;0,(100-(G395-1)*5)*(C395-1)/100,0))</f>
        <v>0</v>
      </c>
      <c r="L395" s="9">
        <f>SUM(J392:J399)</f>
        <v>0</v>
      </c>
      <c r="N395" s="9">
        <f>L395+N386</f>
        <v>0</v>
      </c>
      <c r="O395">
        <v>392</v>
      </c>
      <c r="P395">
        <f>A391</f>
        <v>0</v>
      </c>
      <c r="Q395" t="str">
        <f>B391</f>
        <v>WK 44</v>
      </c>
      <c r="S395" s="50">
        <f>IF(COUNTIF(J$4:J399,"&gt;0")&lt;100,COUNTIF(J$4:J399,"&gt;0"),100)</f>
        <v>0</v>
      </c>
    </row>
    <row r="396" spans="1:19" ht="13.5" hidden="1" thickBot="1">
      <c r="A396" s="72"/>
      <c r="D396" t="s">
        <v>5</v>
      </c>
      <c r="E396" s="64"/>
      <c r="F396" s="64"/>
      <c r="G396" s="61"/>
      <c r="H396" s="4"/>
      <c r="I396" s="67"/>
      <c r="J396" s="56">
        <f>IF(I396&gt;0,(100-(I396-1)*5)/100*IF(F396="AB",(C393-1),(C394-1)),0)+IF(I396&gt;0,0,IF(G396&gt;0,(100-(G396-1)*5)*(C395-1)/100,0))</f>
        <v>0</v>
      </c>
      <c r="O396">
        <v>393</v>
      </c>
      <c r="P396">
        <f>A391</f>
        <v>0</v>
      </c>
      <c r="Q396" t="str">
        <f>B391</f>
        <v>WK 44</v>
      </c>
      <c r="R396" s="38" t="s">
        <v>69</v>
      </c>
      <c r="S396" s="9">
        <v>0</v>
      </c>
    </row>
    <row r="397" spans="1:19" ht="13.5" hidden="1" thickBot="1">
      <c r="A397" s="72"/>
      <c r="B397" s="1"/>
      <c r="D397" t="s">
        <v>6</v>
      </c>
      <c r="E397" s="64"/>
      <c r="F397" s="64"/>
      <c r="G397" s="61"/>
      <c r="H397" s="4"/>
      <c r="I397" s="67"/>
      <c r="J397" s="56">
        <f>IF(I397&gt;0,(100-(I397-1)*5)/100*IF(F397="AB",(C393-1),(C394-1)),0)+IF(I397&gt;0,0,IF(G397&gt;0,(100-(G397-1)*5)*(C395-1)/100,0))</f>
        <v>0</v>
      </c>
      <c r="O397">
        <v>394</v>
      </c>
      <c r="P397">
        <f>A391</f>
        <v>0</v>
      </c>
      <c r="Q397" t="str">
        <f>B391</f>
        <v>WK 44</v>
      </c>
      <c r="R397" s="38" t="s">
        <v>70</v>
      </c>
      <c r="S397" s="9">
        <v>0</v>
      </c>
    </row>
    <row r="398" spans="1:17" ht="12.75" hidden="1">
      <c r="A398" s="72"/>
      <c r="D398" t="s">
        <v>8</v>
      </c>
      <c r="E398" s="64"/>
      <c r="F398" s="64"/>
      <c r="G398" s="61"/>
      <c r="H398" s="4"/>
      <c r="I398" s="67"/>
      <c r="J398" s="56">
        <f>IF(I398&gt;0,(100-(I398-1)*5)/100*IF(F398="AB",(C393-1),(C394-1)),0)+IF(I398&gt;0,0,IF(G398&gt;0,(100-(G398-1)*5)*(C395-1)/100,0))</f>
        <v>0</v>
      </c>
      <c r="O398">
        <v>395</v>
      </c>
      <c r="P398">
        <f>A391</f>
        <v>0</v>
      </c>
      <c r="Q398" t="str">
        <f>B391</f>
        <v>WK 44</v>
      </c>
    </row>
    <row r="399" spans="1:17" ht="13.5" hidden="1" thickBot="1">
      <c r="A399" s="73"/>
      <c r="D399" t="s">
        <v>9</v>
      </c>
      <c r="E399" s="65"/>
      <c r="F399" s="65"/>
      <c r="G399" s="62"/>
      <c r="H399" s="4"/>
      <c r="I399" s="68"/>
      <c r="J399" s="57">
        <f>IF(I399&gt;0,(100-(I399-1)*5)/100*IF(F399="AB",(C393-1),(C394-1)),0)+IF(I399&gt;0,0,IF(G399&gt;0,(100-(G399-1)*5)*(C395-1)/100,0))</f>
        <v>0</v>
      </c>
      <c r="O399">
        <v>396</v>
      </c>
      <c r="P399">
        <f>A391</f>
        <v>0</v>
      </c>
      <c r="Q399" t="str">
        <f>B391</f>
        <v>WK 44</v>
      </c>
    </row>
    <row r="400" spans="1:15" ht="18.75" thickBot="1">
      <c r="A400" s="59"/>
      <c r="B400" s="29" t="str">
        <f>CONCATENATE("WK ",FIXED(INT(O400/9+1),0,1))</f>
        <v>WK 45</v>
      </c>
      <c r="E400" s="2"/>
      <c r="G400" s="2" t="s">
        <v>1</v>
      </c>
      <c r="H400" s="2"/>
      <c r="I400" s="2" t="s">
        <v>12</v>
      </c>
      <c r="J400" s="2" t="s">
        <v>7</v>
      </c>
      <c r="O400">
        <v>397</v>
      </c>
    </row>
    <row r="401" spans="1:19" ht="12.75" hidden="1">
      <c r="A401" s="71"/>
      <c r="B401" s="3" t="s">
        <v>10</v>
      </c>
      <c r="D401" t="s">
        <v>0</v>
      </c>
      <c r="E401" s="63"/>
      <c r="F401" s="63"/>
      <c r="G401" s="60"/>
      <c r="H401" s="4"/>
      <c r="I401" s="66"/>
      <c r="J401" s="55">
        <f>IF(I401&gt;0,(100-(I401-1)*5)/100*IF(F401="AB",(C402-1),(C403-1)),0)+IF(I401&gt;0,0,IF(G401&gt;0,(100-(G401-1)*5)*(C404-1)/100,0))</f>
        <v>0</v>
      </c>
      <c r="O401">
        <v>398</v>
      </c>
      <c r="P401">
        <f>A400</f>
        <v>0</v>
      </c>
      <c r="Q401" t="str">
        <f>B400</f>
        <v>WK 45</v>
      </c>
      <c r="S401" s="74" t="s">
        <v>71</v>
      </c>
    </row>
    <row r="402" spans="1:19" ht="12.75" customHeight="1" hidden="1">
      <c r="A402" s="72"/>
      <c r="B402" s="1" t="s">
        <v>66</v>
      </c>
      <c r="C402" s="60"/>
      <c r="D402" t="s">
        <v>2</v>
      </c>
      <c r="E402" s="64"/>
      <c r="F402" s="64"/>
      <c r="G402" s="61"/>
      <c r="H402" s="4"/>
      <c r="I402" s="67"/>
      <c r="J402" s="56">
        <f>IF(I402&gt;0,(100-(I402-1)*5)/100*IF(F402="AB",(C402-1),(C403-1)),0)+IF(I402&gt;0,0,IF(G402&gt;0,(100-(G402-1)*5)*(C404-1)/100,0))</f>
        <v>0</v>
      </c>
      <c r="L402" s="77" t="s">
        <v>11</v>
      </c>
      <c r="N402" s="74" t="s">
        <v>37</v>
      </c>
      <c r="O402">
        <v>399</v>
      </c>
      <c r="P402">
        <f>A400</f>
        <v>0</v>
      </c>
      <c r="Q402" t="str">
        <f>B400</f>
        <v>WK 45</v>
      </c>
      <c r="S402" s="75"/>
    </row>
    <row r="403" spans="1:19" ht="13.5" hidden="1" thickBot="1">
      <c r="A403" s="72"/>
      <c r="B403" s="1" t="s">
        <v>67</v>
      </c>
      <c r="C403" s="61"/>
      <c r="D403" t="s">
        <v>3</v>
      </c>
      <c r="E403" s="64"/>
      <c r="F403" s="64"/>
      <c r="G403" s="61"/>
      <c r="H403" s="4"/>
      <c r="I403" s="67"/>
      <c r="J403" s="56">
        <f>IF(I403&gt;0,(100-(I403-1)*5)/100*IF(F403="AB",(C402-1),(C403-1)),0)+IF(I403&gt;0,0,IF(G403&gt;0,(100-(G403-1)*5)*(C404-1)/100,0))</f>
        <v>0</v>
      </c>
      <c r="L403" s="74"/>
      <c r="N403" s="74"/>
      <c r="O403">
        <v>400</v>
      </c>
      <c r="P403">
        <f>A400</f>
        <v>0</v>
      </c>
      <c r="Q403" t="str">
        <f>B400</f>
        <v>WK 45</v>
      </c>
      <c r="S403" s="76"/>
    </row>
    <row r="404" spans="1:19" ht="13.5" hidden="1" thickBot="1">
      <c r="A404" s="72"/>
      <c r="B404" s="1" t="s">
        <v>68</v>
      </c>
      <c r="C404" s="62"/>
      <c r="D404" t="s">
        <v>4</v>
      </c>
      <c r="E404" s="64"/>
      <c r="F404" s="64"/>
      <c r="G404" s="61"/>
      <c r="H404" s="4"/>
      <c r="I404" s="67"/>
      <c r="J404" s="56">
        <f>IF(I404&gt;0,(100-(I404-1)*5)/100*IF(F404="AB",(C402-1),(C403-1)),0)+IF(I404&gt;0,0,IF(G404&gt;0,(100-(G404-1)*5)*(C404-1)/100,0))</f>
        <v>0</v>
      </c>
      <c r="L404" s="9">
        <f>SUM(J401:J408)</f>
        <v>0</v>
      </c>
      <c r="N404" s="9">
        <f>L404+N395</f>
        <v>0</v>
      </c>
      <c r="O404">
        <v>401</v>
      </c>
      <c r="P404">
        <f>A400</f>
        <v>0</v>
      </c>
      <c r="Q404" t="str">
        <f>B400</f>
        <v>WK 45</v>
      </c>
      <c r="S404" s="50">
        <f>IF(COUNTIF(J$4:J408,"&gt;0")&lt;100,COUNTIF(J$4:J408,"&gt;0"),100)</f>
        <v>0</v>
      </c>
    </row>
    <row r="405" spans="1:19" ht="13.5" hidden="1" thickBot="1">
      <c r="A405" s="72"/>
      <c r="D405" t="s">
        <v>5</v>
      </c>
      <c r="E405" s="64"/>
      <c r="F405" s="64"/>
      <c r="G405" s="61"/>
      <c r="H405" s="4"/>
      <c r="I405" s="67"/>
      <c r="J405" s="56">
        <f>IF(I405&gt;0,(100-(I405-1)*5)/100*IF(F405="AB",(C402-1),(C403-1)),0)+IF(I405&gt;0,0,IF(G405&gt;0,(100-(G405-1)*5)*(C404-1)/100,0))</f>
        <v>0</v>
      </c>
      <c r="O405">
        <v>402</v>
      </c>
      <c r="P405">
        <f>A400</f>
        <v>0</v>
      </c>
      <c r="Q405" t="str">
        <f>B400</f>
        <v>WK 45</v>
      </c>
      <c r="R405" s="38" t="s">
        <v>69</v>
      </c>
      <c r="S405" s="9">
        <v>0</v>
      </c>
    </row>
    <row r="406" spans="1:19" ht="13.5" hidden="1" thickBot="1">
      <c r="A406" s="72"/>
      <c r="B406" s="1"/>
      <c r="D406" t="s">
        <v>6</v>
      </c>
      <c r="E406" s="64"/>
      <c r="F406" s="64"/>
      <c r="G406" s="61"/>
      <c r="H406" s="4"/>
      <c r="I406" s="67"/>
      <c r="J406" s="56">
        <f>IF(I406&gt;0,(100-(I406-1)*5)/100*IF(F406="AB",(C402-1),(C403-1)),0)+IF(I406&gt;0,0,IF(G406&gt;0,(100-(G406-1)*5)*(C404-1)/100,0))</f>
        <v>0</v>
      </c>
      <c r="O406">
        <v>403</v>
      </c>
      <c r="P406">
        <f>A400</f>
        <v>0</v>
      </c>
      <c r="Q406" t="str">
        <f>B400</f>
        <v>WK 45</v>
      </c>
      <c r="R406" s="38" t="s">
        <v>70</v>
      </c>
      <c r="S406" s="9">
        <v>0</v>
      </c>
    </row>
    <row r="407" spans="1:17" ht="12.75" hidden="1">
      <c r="A407" s="72"/>
      <c r="D407" t="s">
        <v>8</v>
      </c>
      <c r="E407" s="64"/>
      <c r="F407" s="64"/>
      <c r="G407" s="61"/>
      <c r="H407" s="4"/>
      <c r="I407" s="67"/>
      <c r="J407" s="56">
        <f>IF(I407&gt;0,(100-(I407-1)*5)/100*IF(F407="AB",(C402-1),(C403-1)),0)+IF(I407&gt;0,0,IF(G407&gt;0,(100-(G407-1)*5)*(C404-1)/100,0))</f>
        <v>0</v>
      </c>
      <c r="O407">
        <v>404</v>
      </c>
      <c r="P407">
        <f>A400</f>
        <v>0</v>
      </c>
      <c r="Q407" t="str">
        <f>B400</f>
        <v>WK 45</v>
      </c>
    </row>
    <row r="408" spans="1:17" ht="13.5" hidden="1" thickBot="1">
      <c r="A408" s="73"/>
      <c r="D408" t="s">
        <v>9</v>
      </c>
      <c r="E408" s="65"/>
      <c r="F408" s="65"/>
      <c r="G408" s="62"/>
      <c r="H408" s="4"/>
      <c r="I408" s="68"/>
      <c r="J408" s="57">
        <f>IF(I408&gt;0,(100-(I408-1)*5)/100*IF(F408="AB",(C402-1),(C403-1)),0)+IF(I408&gt;0,0,IF(G408&gt;0,(100-(G408-1)*5)*(C404-1)/100,0))</f>
        <v>0</v>
      </c>
      <c r="O408">
        <v>405</v>
      </c>
      <c r="P408">
        <f>A400</f>
        <v>0</v>
      </c>
      <c r="Q408" t="str">
        <f>B400</f>
        <v>WK 45</v>
      </c>
    </row>
    <row r="409" spans="1:15" ht="18.75" thickBot="1">
      <c r="A409" s="59"/>
      <c r="B409" s="29" t="str">
        <f>CONCATENATE("WK ",FIXED(INT(O409/9+1),0,1))</f>
        <v>WK 46</v>
      </c>
      <c r="E409" s="2"/>
      <c r="G409" s="2" t="s">
        <v>1</v>
      </c>
      <c r="H409" s="2"/>
      <c r="I409" s="2" t="s">
        <v>12</v>
      </c>
      <c r="J409" s="2" t="s">
        <v>7</v>
      </c>
      <c r="O409">
        <v>406</v>
      </c>
    </row>
    <row r="410" spans="1:19" ht="12.75" hidden="1">
      <c r="A410" s="71"/>
      <c r="B410" s="3" t="s">
        <v>10</v>
      </c>
      <c r="D410" t="s">
        <v>0</v>
      </c>
      <c r="E410" s="63"/>
      <c r="F410" s="63"/>
      <c r="G410" s="60"/>
      <c r="H410" s="4"/>
      <c r="I410" s="66"/>
      <c r="J410" s="55">
        <f>IF(I410&gt;0,(100-(I410-1)*5)/100*IF(F410="AB",(C411-1),(C412-1)),0)+IF(I410&gt;0,0,IF(G410&gt;0,(100-(G410-1)*5)*(C413-1)/100,0))</f>
        <v>0</v>
      </c>
      <c r="O410">
        <v>407</v>
      </c>
      <c r="P410">
        <f>A409</f>
        <v>0</v>
      </c>
      <c r="Q410" t="str">
        <f>B409</f>
        <v>WK 46</v>
      </c>
      <c r="S410" s="74" t="s">
        <v>71</v>
      </c>
    </row>
    <row r="411" spans="1:19" ht="12.75" customHeight="1" hidden="1">
      <c r="A411" s="72"/>
      <c r="B411" s="1" t="s">
        <v>66</v>
      </c>
      <c r="C411" s="60"/>
      <c r="D411" t="s">
        <v>2</v>
      </c>
      <c r="E411" s="64"/>
      <c r="F411" s="64"/>
      <c r="G411" s="61"/>
      <c r="H411" s="4"/>
      <c r="I411" s="67"/>
      <c r="J411" s="56">
        <f>IF(I411&gt;0,(100-(I411-1)*5)/100*IF(F411="AB",(C411-1),(C412-1)),0)+IF(I411&gt;0,0,IF(G411&gt;0,(100-(G411-1)*5)*(C413-1)/100,0))</f>
        <v>0</v>
      </c>
      <c r="L411" s="77" t="s">
        <v>11</v>
      </c>
      <c r="N411" s="74" t="s">
        <v>37</v>
      </c>
      <c r="O411">
        <v>408</v>
      </c>
      <c r="P411">
        <f>A409</f>
        <v>0</v>
      </c>
      <c r="Q411" t="str">
        <f>B409</f>
        <v>WK 46</v>
      </c>
      <c r="S411" s="75"/>
    </row>
    <row r="412" spans="1:19" ht="13.5" hidden="1" thickBot="1">
      <c r="A412" s="72"/>
      <c r="B412" s="1" t="s">
        <v>67</v>
      </c>
      <c r="C412" s="61"/>
      <c r="D412" t="s">
        <v>3</v>
      </c>
      <c r="E412" s="64"/>
      <c r="F412" s="64"/>
      <c r="G412" s="61"/>
      <c r="H412" s="4"/>
      <c r="I412" s="67"/>
      <c r="J412" s="56">
        <f>IF(I412&gt;0,(100-(I412-1)*5)/100*IF(F412="AB",(C411-1),(C412-1)),0)+IF(I412&gt;0,0,IF(G412&gt;0,(100-(G412-1)*5)*(C413-1)/100,0))</f>
        <v>0</v>
      </c>
      <c r="L412" s="74"/>
      <c r="N412" s="74"/>
      <c r="O412">
        <v>409</v>
      </c>
      <c r="P412">
        <f>A409</f>
        <v>0</v>
      </c>
      <c r="Q412" t="str">
        <f>B409</f>
        <v>WK 46</v>
      </c>
      <c r="S412" s="76"/>
    </row>
    <row r="413" spans="1:19" ht="13.5" hidden="1" thickBot="1">
      <c r="A413" s="72"/>
      <c r="B413" s="1" t="s">
        <v>68</v>
      </c>
      <c r="C413" s="62"/>
      <c r="D413" t="s">
        <v>4</v>
      </c>
      <c r="E413" s="64"/>
      <c r="F413" s="64"/>
      <c r="G413" s="61"/>
      <c r="H413" s="4"/>
      <c r="I413" s="67"/>
      <c r="J413" s="56">
        <f>IF(I413&gt;0,(100-(I413-1)*5)/100*IF(F413="AB",(C411-1),(C412-1)),0)+IF(I413&gt;0,0,IF(G413&gt;0,(100-(G413-1)*5)*(C413-1)/100,0))</f>
        <v>0</v>
      </c>
      <c r="L413" s="9">
        <f>SUM(J410:J417)</f>
        <v>0</v>
      </c>
      <c r="N413" s="9">
        <f>L413+N404</f>
        <v>0</v>
      </c>
      <c r="O413">
        <v>410</v>
      </c>
      <c r="P413">
        <f>A409</f>
        <v>0</v>
      </c>
      <c r="Q413" t="str">
        <f>B409</f>
        <v>WK 46</v>
      </c>
      <c r="S413" s="50">
        <f>IF(COUNTIF(J$4:J417,"&gt;0")&lt;100,COUNTIF(J$4:J417,"&gt;0"),100)</f>
        <v>0</v>
      </c>
    </row>
    <row r="414" spans="1:19" ht="13.5" hidden="1" thickBot="1">
      <c r="A414" s="72"/>
      <c r="D414" t="s">
        <v>5</v>
      </c>
      <c r="E414" s="64"/>
      <c r="F414" s="64"/>
      <c r="G414" s="61"/>
      <c r="H414" s="4"/>
      <c r="I414" s="67"/>
      <c r="J414" s="56">
        <f>IF(I414&gt;0,(100-(I414-1)*5)/100*IF(F414="AB",(C411-1),(C412-1)),0)+IF(I414&gt;0,0,IF(G414&gt;0,(100-(G414-1)*5)*(C413-1)/100,0))</f>
        <v>0</v>
      </c>
      <c r="O414">
        <v>411</v>
      </c>
      <c r="P414">
        <f>A409</f>
        <v>0</v>
      </c>
      <c r="Q414" t="str">
        <f>B409</f>
        <v>WK 46</v>
      </c>
      <c r="R414" s="38" t="s">
        <v>69</v>
      </c>
      <c r="S414" s="9">
        <v>0</v>
      </c>
    </row>
    <row r="415" spans="1:19" ht="13.5" hidden="1" thickBot="1">
      <c r="A415" s="72"/>
      <c r="B415" s="1"/>
      <c r="D415" t="s">
        <v>6</v>
      </c>
      <c r="E415" s="64"/>
      <c r="F415" s="64"/>
      <c r="G415" s="61"/>
      <c r="H415" s="4"/>
      <c r="I415" s="67"/>
      <c r="J415" s="56">
        <f>IF(I415&gt;0,(100-(I415-1)*5)/100*IF(F415="AB",(C411-1),(C412-1)),0)+IF(I415&gt;0,0,IF(G415&gt;0,(100-(G415-1)*5)*(C413-1)/100,0))</f>
        <v>0</v>
      </c>
      <c r="O415">
        <v>412</v>
      </c>
      <c r="P415">
        <f>A409</f>
        <v>0</v>
      </c>
      <c r="Q415" t="str">
        <f>B409</f>
        <v>WK 46</v>
      </c>
      <c r="R415" s="38" t="s">
        <v>70</v>
      </c>
      <c r="S415" s="9">
        <v>0</v>
      </c>
    </row>
    <row r="416" spans="1:17" ht="12.75" hidden="1">
      <c r="A416" s="72"/>
      <c r="D416" t="s">
        <v>8</v>
      </c>
      <c r="E416" s="64"/>
      <c r="F416" s="64"/>
      <c r="G416" s="61"/>
      <c r="H416" s="4"/>
      <c r="I416" s="67"/>
      <c r="J416" s="56">
        <f>IF(I416&gt;0,(100-(I416-1)*5)/100*IF(F416="AB",(C411-1),(C412-1)),0)+IF(I416&gt;0,0,IF(G416&gt;0,(100-(G416-1)*5)*(C413-1)/100,0))</f>
        <v>0</v>
      </c>
      <c r="O416">
        <v>413</v>
      </c>
      <c r="P416">
        <f>A409</f>
        <v>0</v>
      </c>
      <c r="Q416" t="str">
        <f>B409</f>
        <v>WK 46</v>
      </c>
    </row>
    <row r="417" spans="1:17" ht="13.5" hidden="1" thickBot="1">
      <c r="A417" s="73"/>
      <c r="D417" t="s">
        <v>9</v>
      </c>
      <c r="E417" s="65"/>
      <c r="F417" s="65"/>
      <c r="G417" s="62"/>
      <c r="H417" s="4"/>
      <c r="I417" s="68"/>
      <c r="J417" s="57">
        <f>IF(I417&gt;0,(100-(I417-1)*5)/100*IF(F417="AB",(C411-1),(C412-1)),0)+IF(I417&gt;0,0,IF(G417&gt;0,(100-(G417-1)*5)*(C413-1)/100,0))</f>
        <v>0</v>
      </c>
      <c r="O417">
        <v>414</v>
      </c>
      <c r="P417">
        <f>A409</f>
        <v>0</v>
      </c>
      <c r="Q417" t="str">
        <f>B409</f>
        <v>WK 46</v>
      </c>
    </row>
    <row r="418" spans="1:15" ht="18.75" thickBot="1">
      <c r="A418" s="59"/>
      <c r="B418" s="29" t="str">
        <f>CONCATENATE("WK ",FIXED(INT(O418/9+1),0,1))</f>
        <v>WK 47</v>
      </c>
      <c r="E418" s="2"/>
      <c r="G418" s="2" t="s">
        <v>1</v>
      </c>
      <c r="H418" s="2"/>
      <c r="I418" s="2" t="s">
        <v>12</v>
      </c>
      <c r="J418" s="2" t="s">
        <v>7</v>
      </c>
      <c r="O418">
        <v>415</v>
      </c>
    </row>
    <row r="419" spans="1:19" ht="12.75" hidden="1">
      <c r="A419" s="71"/>
      <c r="B419" s="3" t="s">
        <v>10</v>
      </c>
      <c r="D419" t="s">
        <v>0</v>
      </c>
      <c r="E419" s="63"/>
      <c r="F419" s="63"/>
      <c r="G419" s="60"/>
      <c r="H419" s="4"/>
      <c r="I419" s="66"/>
      <c r="J419" s="55">
        <f>IF(I419&gt;0,(100-(I419-1)*5)/100*IF(F419="AB",(C420-1),(C421-1)),0)+IF(I419&gt;0,0,IF(G419&gt;0,(100-(G419-1)*5)*(C422-1)/100,0))</f>
        <v>0</v>
      </c>
      <c r="O419">
        <v>416</v>
      </c>
      <c r="P419">
        <f>A418</f>
        <v>0</v>
      </c>
      <c r="Q419" t="str">
        <f>B418</f>
        <v>WK 47</v>
      </c>
      <c r="S419" s="74" t="s">
        <v>71</v>
      </c>
    </row>
    <row r="420" spans="1:19" ht="12.75" customHeight="1" hidden="1">
      <c r="A420" s="72"/>
      <c r="B420" s="1" t="s">
        <v>66</v>
      </c>
      <c r="C420" s="60"/>
      <c r="D420" t="s">
        <v>2</v>
      </c>
      <c r="E420" s="64"/>
      <c r="F420" s="64"/>
      <c r="G420" s="61"/>
      <c r="H420" s="4"/>
      <c r="I420" s="67"/>
      <c r="J420" s="56">
        <f>IF(I420&gt;0,(100-(I420-1)*5)/100*IF(F420="AB",(C420-1),(C421-1)),0)+IF(I420&gt;0,0,IF(G420&gt;0,(100-(G420-1)*5)*(C422-1)/100,0))</f>
        <v>0</v>
      </c>
      <c r="L420" s="77" t="s">
        <v>11</v>
      </c>
      <c r="N420" s="74" t="s">
        <v>37</v>
      </c>
      <c r="O420">
        <v>417</v>
      </c>
      <c r="P420">
        <f>A418</f>
        <v>0</v>
      </c>
      <c r="Q420" t="str">
        <f>B418</f>
        <v>WK 47</v>
      </c>
      <c r="S420" s="75"/>
    </row>
    <row r="421" spans="1:19" ht="13.5" hidden="1" thickBot="1">
      <c r="A421" s="72"/>
      <c r="B421" s="1" t="s">
        <v>67</v>
      </c>
      <c r="C421" s="61"/>
      <c r="D421" t="s">
        <v>3</v>
      </c>
      <c r="E421" s="64"/>
      <c r="F421" s="64"/>
      <c r="G421" s="61"/>
      <c r="H421" s="4"/>
      <c r="I421" s="67"/>
      <c r="J421" s="56">
        <f>IF(I421&gt;0,(100-(I421-1)*5)/100*IF(F421="AB",(C420-1),(C421-1)),0)+IF(I421&gt;0,0,IF(G421&gt;0,(100-(G421-1)*5)*(C422-1)/100,0))</f>
        <v>0</v>
      </c>
      <c r="L421" s="74"/>
      <c r="N421" s="74"/>
      <c r="O421">
        <v>418</v>
      </c>
      <c r="P421">
        <f>A418</f>
        <v>0</v>
      </c>
      <c r="Q421" t="str">
        <f>B418</f>
        <v>WK 47</v>
      </c>
      <c r="S421" s="76"/>
    </row>
    <row r="422" spans="1:19" ht="13.5" hidden="1" thickBot="1">
      <c r="A422" s="72"/>
      <c r="B422" s="1" t="s">
        <v>68</v>
      </c>
      <c r="C422" s="62"/>
      <c r="D422" t="s">
        <v>4</v>
      </c>
      <c r="E422" s="64"/>
      <c r="F422" s="64"/>
      <c r="G422" s="61"/>
      <c r="H422" s="4"/>
      <c r="I422" s="67"/>
      <c r="J422" s="56">
        <f>IF(I422&gt;0,(100-(I422-1)*5)/100*IF(F422="AB",(C420-1),(C421-1)),0)+IF(I422&gt;0,0,IF(G422&gt;0,(100-(G422-1)*5)*(C422-1)/100,0))</f>
        <v>0</v>
      </c>
      <c r="L422" s="9">
        <f>SUM(J419:J426)</f>
        <v>0</v>
      </c>
      <c r="N422" s="9">
        <f>L422+N413</f>
        <v>0</v>
      </c>
      <c r="O422">
        <v>419</v>
      </c>
      <c r="P422">
        <f>A418</f>
        <v>0</v>
      </c>
      <c r="Q422" t="str">
        <f>B418</f>
        <v>WK 47</v>
      </c>
      <c r="S422" s="50">
        <f>IF(COUNTIF(J$4:J426,"&gt;0")&lt;100,COUNTIF(J$4:J426,"&gt;0"),100)</f>
        <v>0</v>
      </c>
    </row>
    <row r="423" spans="1:19" ht="13.5" hidden="1" thickBot="1">
      <c r="A423" s="72"/>
      <c r="D423" t="s">
        <v>5</v>
      </c>
      <c r="E423" s="64"/>
      <c r="F423" s="64"/>
      <c r="G423" s="61"/>
      <c r="H423" s="4"/>
      <c r="I423" s="67"/>
      <c r="J423" s="56">
        <f>IF(I423&gt;0,(100-(I423-1)*5)/100*IF(F423="AB",(C420-1),(C421-1)),0)+IF(I423&gt;0,0,IF(G423&gt;0,(100-(G423-1)*5)*(C422-1)/100,0))</f>
        <v>0</v>
      </c>
      <c r="O423">
        <v>420</v>
      </c>
      <c r="P423">
        <f>A418</f>
        <v>0</v>
      </c>
      <c r="Q423" t="str">
        <f>B418</f>
        <v>WK 47</v>
      </c>
      <c r="R423" s="38" t="s">
        <v>69</v>
      </c>
      <c r="S423" s="9">
        <v>0</v>
      </c>
    </row>
    <row r="424" spans="1:19" ht="13.5" hidden="1" thickBot="1">
      <c r="A424" s="72"/>
      <c r="B424" s="1"/>
      <c r="D424" t="s">
        <v>6</v>
      </c>
      <c r="E424" s="64"/>
      <c r="F424" s="64"/>
      <c r="G424" s="61"/>
      <c r="H424" s="4"/>
      <c r="I424" s="67"/>
      <c r="J424" s="56">
        <f>IF(I424&gt;0,(100-(I424-1)*5)/100*IF(F424="AB",(C420-1),(C421-1)),0)+IF(I424&gt;0,0,IF(G424&gt;0,(100-(G424-1)*5)*(C422-1)/100,0))</f>
        <v>0</v>
      </c>
      <c r="O424">
        <v>421</v>
      </c>
      <c r="P424">
        <f>A418</f>
        <v>0</v>
      </c>
      <c r="Q424" t="str">
        <f>B418</f>
        <v>WK 47</v>
      </c>
      <c r="R424" s="38" t="s">
        <v>70</v>
      </c>
      <c r="S424" s="9">
        <v>0</v>
      </c>
    </row>
    <row r="425" spans="1:17" ht="12.75" hidden="1">
      <c r="A425" s="72"/>
      <c r="D425" t="s">
        <v>8</v>
      </c>
      <c r="E425" s="64"/>
      <c r="F425" s="64"/>
      <c r="G425" s="61"/>
      <c r="H425" s="4"/>
      <c r="I425" s="67"/>
      <c r="J425" s="56">
        <f>IF(I425&gt;0,(100-(I425-1)*5)/100*IF(F425="AB",(C420-1),(C421-1)),0)+IF(I425&gt;0,0,IF(G425&gt;0,(100-(G425-1)*5)*(C422-1)/100,0))</f>
        <v>0</v>
      </c>
      <c r="O425">
        <v>422</v>
      </c>
      <c r="P425">
        <f>A418</f>
        <v>0</v>
      </c>
      <c r="Q425" t="str">
        <f>B418</f>
        <v>WK 47</v>
      </c>
    </row>
    <row r="426" spans="1:17" ht="13.5" hidden="1" thickBot="1">
      <c r="A426" s="73"/>
      <c r="D426" t="s">
        <v>9</v>
      </c>
      <c r="E426" s="65"/>
      <c r="F426" s="65"/>
      <c r="G426" s="62"/>
      <c r="H426" s="4"/>
      <c r="I426" s="68"/>
      <c r="J426" s="57">
        <f>IF(I426&gt;0,(100-(I426-1)*5)/100*IF(F426="AB",(C420-1),(C421-1)),0)+IF(I426&gt;0,0,IF(G426&gt;0,(100-(G426-1)*5)*(C422-1)/100,0))</f>
        <v>0</v>
      </c>
      <c r="O426">
        <v>423</v>
      </c>
      <c r="P426">
        <f>A418</f>
        <v>0</v>
      </c>
      <c r="Q426" t="str">
        <f>B418</f>
        <v>WK 47</v>
      </c>
    </row>
    <row r="427" spans="1:15" ht="18.75" thickBot="1">
      <c r="A427" s="59"/>
      <c r="B427" s="29" t="str">
        <f>CONCATENATE("WK ",FIXED(INT(O427/9+1),0,1))</f>
        <v>WK 48</v>
      </c>
      <c r="E427" s="2"/>
      <c r="G427" s="2" t="s">
        <v>1</v>
      </c>
      <c r="H427" s="2"/>
      <c r="I427" s="2" t="s">
        <v>12</v>
      </c>
      <c r="J427" s="2" t="s">
        <v>7</v>
      </c>
      <c r="O427">
        <v>424</v>
      </c>
    </row>
    <row r="428" spans="1:19" ht="12.75" hidden="1">
      <c r="A428" s="71"/>
      <c r="B428" s="3" t="s">
        <v>10</v>
      </c>
      <c r="D428" t="s">
        <v>0</v>
      </c>
      <c r="E428" s="63"/>
      <c r="F428" s="63"/>
      <c r="G428" s="60"/>
      <c r="H428" s="4"/>
      <c r="I428" s="66"/>
      <c r="J428" s="55">
        <f>IF(I428&gt;0,(100-(I428-1)*5)/100*IF(F428="AB",(C429-1),(C430-1)),0)+IF(I428&gt;0,0,IF(G428&gt;0,(100-(G428-1)*5)*(C431-1)/100,0))</f>
        <v>0</v>
      </c>
      <c r="O428">
        <v>425</v>
      </c>
      <c r="P428">
        <f>A427</f>
        <v>0</v>
      </c>
      <c r="Q428" t="str">
        <f>B427</f>
        <v>WK 48</v>
      </c>
      <c r="S428" s="74" t="s">
        <v>71</v>
      </c>
    </row>
    <row r="429" spans="1:19" ht="12.75" customHeight="1" hidden="1">
      <c r="A429" s="72"/>
      <c r="B429" s="1" t="s">
        <v>66</v>
      </c>
      <c r="C429" s="60"/>
      <c r="D429" t="s">
        <v>2</v>
      </c>
      <c r="E429" s="64"/>
      <c r="F429" s="64"/>
      <c r="G429" s="61"/>
      <c r="H429" s="4"/>
      <c r="I429" s="67"/>
      <c r="J429" s="56">
        <f>IF(I429&gt;0,(100-(I429-1)*5)/100*IF(F429="AB",(C429-1),(C430-1)),0)+IF(I429&gt;0,0,IF(G429&gt;0,(100-(G429-1)*5)*(C431-1)/100,0))</f>
        <v>0</v>
      </c>
      <c r="L429" s="77" t="s">
        <v>11</v>
      </c>
      <c r="N429" s="74" t="s">
        <v>37</v>
      </c>
      <c r="O429">
        <v>426</v>
      </c>
      <c r="P429">
        <f>A427</f>
        <v>0</v>
      </c>
      <c r="Q429" t="str">
        <f>B427</f>
        <v>WK 48</v>
      </c>
      <c r="S429" s="75"/>
    </row>
    <row r="430" spans="1:19" ht="13.5" hidden="1" thickBot="1">
      <c r="A430" s="72"/>
      <c r="B430" s="1" t="s">
        <v>67</v>
      </c>
      <c r="C430" s="61"/>
      <c r="D430" t="s">
        <v>3</v>
      </c>
      <c r="E430" s="64"/>
      <c r="F430" s="64"/>
      <c r="G430" s="61"/>
      <c r="H430" s="4"/>
      <c r="I430" s="67"/>
      <c r="J430" s="56">
        <f>IF(I430&gt;0,(100-(I430-1)*5)/100*IF(F430="AB",(C429-1),(C430-1)),0)+IF(I430&gt;0,0,IF(G430&gt;0,(100-(G430-1)*5)*(C431-1)/100,0))</f>
        <v>0</v>
      </c>
      <c r="L430" s="74"/>
      <c r="N430" s="74"/>
      <c r="O430">
        <v>427</v>
      </c>
      <c r="P430">
        <f>A427</f>
        <v>0</v>
      </c>
      <c r="Q430" t="str">
        <f>B427</f>
        <v>WK 48</v>
      </c>
      <c r="S430" s="76"/>
    </row>
    <row r="431" spans="1:19" ht="13.5" hidden="1" thickBot="1">
      <c r="A431" s="72"/>
      <c r="B431" s="1" t="s">
        <v>68</v>
      </c>
      <c r="C431" s="62"/>
      <c r="D431" t="s">
        <v>4</v>
      </c>
      <c r="E431" s="64"/>
      <c r="F431" s="64"/>
      <c r="G431" s="61"/>
      <c r="H431" s="4"/>
      <c r="I431" s="67"/>
      <c r="J431" s="56">
        <f>IF(I431&gt;0,(100-(I431-1)*5)/100*IF(F431="AB",(C429-1),(C430-1)),0)+IF(I431&gt;0,0,IF(G431&gt;0,(100-(G431-1)*5)*(C431-1)/100,0))</f>
        <v>0</v>
      </c>
      <c r="L431" s="9">
        <f>SUM(J428:J435)</f>
        <v>0</v>
      </c>
      <c r="N431" s="9">
        <f>L431+N422</f>
        <v>0</v>
      </c>
      <c r="O431">
        <v>428</v>
      </c>
      <c r="P431">
        <f>A427</f>
        <v>0</v>
      </c>
      <c r="Q431" t="str">
        <f>B427</f>
        <v>WK 48</v>
      </c>
      <c r="S431" s="50">
        <f>IF(COUNTIF(J$4:J435,"&gt;0")&lt;100,COUNTIF(J$4:J435,"&gt;0"),100)</f>
        <v>0</v>
      </c>
    </row>
    <row r="432" spans="1:19" ht="13.5" hidden="1" thickBot="1">
      <c r="A432" s="72"/>
      <c r="D432" t="s">
        <v>5</v>
      </c>
      <c r="E432" s="64"/>
      <c r="F432" s="64"/>
      <c r="G432" s="61"/>
      <c r="H432" s="4"/>
      <c r="I432" s="67"/>
      <c r="J432" s="56">
        <f>IF(I432&gt;0,(100-(I432-1)*5)/100*IF(F432="AB",(C429-1),(C430-1)),0)+IF(I432&gt;0,0,IF(G432&gt;0,(100-(G432-1)*5)*(C431-1)/100,0))</f>
        <v>0</v>
      </c>
      <c r="O432">
        <v>429</v>
      </c>
      <c r="P432">
        <f>A427</f>
        <v>0</v>
      </c>
      <c r="Q432" t="str">
        <f>B427</f>
        <v>WK 48</v>
      </c>
      <c r="R432" s="38" t="s">
        <v>69</v>
      </c>
      <c r="S432" s="9">
        <v>0</v>
      </c>
    </row>
    <row r="433" spans="1:19" ht="13.5" hidden="1" thickBot="1">
      <c r="A433" s="72"/>
      <c r="B433" s="1"/>
      <c r="D433" t="s">
        <v>6</v>
      </c>
      <c r="E433" s="64"/>
      <c r="F433" s="64"/>
      <c r="G433" s="61"/>
      <c r="H433" s="4"/>
      <c r="I433" s="67"/>
      <c r="J433" s="56">
        <f>IF(I433&gt;0,(100-(I433-1)*5)/100*IF(F433="AB",(C429-1),(C430-1)),0)+IF(I433&gt;0,0,IF(G433&gt;0,(100-(G433-1)*5)*(C431-1)/100,0))</f>
        <v>0</v>
      </c>
      <c r="O433">
        <v>430</v>
      </c>
      <c r="P433">
        <f>A427</f>
        <v>0</v>
      </c>
      <c r="Q433" t="str">
        <f>B427</f>
        <v>WK 48</v>
      </c>
      <c r="R433" s="38" t="s">
        <v>70</v>
      </c>
      <c r="S433" s="9">
        <v>0</v>
      </c>
    </row>
    <row r="434" spans="1:17" ht="12.75" hidden="1">
      <c r="A434" s="72"/>
      <c r="D434" t="s">
        <v>8</v>
      </c>
      <c r="E434" s="64"/>
      <c r="F434" s="64"/>
      <c r="G434" s="61"/>
      <c r="H434" s="4"/>
      <c r="I434" s="67"/>
      <c r="J434" s="56">
        <f>IF(I434&gt;0,(100-(I434-1)*5)/100*IF(F434="AB",(C429-1),(C430-1)),0)+IF(I434&gt;0,0,IF(G434&gt;0,(100-(G434-1)*5)*(C431-1)/100,0))</f>
        <v>0</v>
      </c>
      <c r="O434">
        <v>431</v>
      </c>
      <c r="P434">
        <f>A427</f>
        <v>0</v>
      </c>
      <c r="Q434" t="str">
        <f>B427</f>
        <v>WK 48</v>
      </c>
    </row>
    <row r="435" spans="1:17" ht="13.5" hidden="1" thickBot="1">
      <c r="A435" s="73"/>
      <c r="D435" t="s">
        <v>9</v>
      </c>
      <c r="E435" s="65"/>
      <c r="F435" s="65"/>
      <c r="G435" s="62"/>
      <c r="H435" s="4"/>
      <c r="I435" s="68"/>
      <c r="J435" s="57">
        <f>IF(I435&gt;0,(100-(I435-1)*5)/100*IF(F435="AB",(C429-1),(C430-1)),0)+IF(I435&gt;0,0,IF(G435&gt;0,(100-(G435-1)*5)*(C431-1)/100,0))</f>
        <v>0</v>
      </c>
      <c r="O435">
        <v>432</v>
      </c>
      <c r="P435">
        <f>A427</f>
        <v>0</v>
      </c>
      <c r="Q435" t="str">
        <f>B427</f>
        <v>WK 48</v>
      </c>
    </row>
    <row r="436" spans="1:15" ht="18.75" thickBot="1">
      <c r="A436" s="59"/>
      <c r="B436" s="29" t="str">
        <f>CONCATENATE("WK ",FIXED(INT(O436/9+1),0,1))</f>
        <v>WK 49</v>
      </c>
      <c r="E436" s="2"/>
      <c r="G436" s="2" t="s">
        <v>1</v>
      </c>
      <c r="H436" s="2"/>
      <c r="I436" s="2" t="s">
        <v>12</v>
      </c>
      <c r="J436" s="2" t="s">
        <v>7</v>
      </c>
      <c r="O436">
        <v>433</v>
      </c>
    </row>
    <row r="437" spans="1:19" ht="12.75" hidden="1">
      <c r="A437" s="71"/>
      <c r="B437" s="3" t="s">
        <v>10</v>
      </c>
      <c r="D437" t="s">
        <v>0</v>
      </c>
      <c r="E437" s="63"/>
      <c r="F437" s="63"/>
      <c r="G437" s="60"/>
      <c r="H437" s="4"/>
      <c r="I437" s="66"/>
      <c r="J437" s="55">
        <f>IF(I437&gt;0,(100-(I437-1)*5)/100*IF(F437="AB",(C438-1),(C439-1)),0)+IF(I437&gt;0,0,IF(G437&gt;0,(100-(G437-1)*5)*(C440-1)/100,0))</f>
        <v>0</v>
      </c>
      <c r="O437">
        <v>434</v>
      </c>
      <c r="P437">
        <f>A436</f>
        <v>0</v>
      </c>
      <c r="Q437" t="str">
        <f>B436</f>
        <v>WK 49</v>
      </c>
      <c r="S437" s="74" t="s">
        <v>71</v>
      </c>
    </row>
    <row r="438" spans="1:19" ht="12.75" customHeight="1" hidden="1">
      <c r="A438" s="72"/>
      <c r="B438" s="1" t="s">
        <v>66</v>
      </c>
      <c r="C438" s="60"/>
      <c r="D438" t="s">
        <v>2</v>
      </c>
      <c r="E438" s="64"/>
      <c r="F438" s="64"/>
      <c r="G438" s="61"/>
      <c r="H438" s="4"/>
      <c r="I438" s="67"/>
      <c r="J438" s="56">
        <f>IF(I438&gt;0,(100-(I438-1)*5)/100*IF(F438="AB",(C438-1),(C439-1)),0)+IF(I438&gt;0,0,IF(G438&gt;0,(100-(G438-1)*5)*(C440-1)/100,0))</f>
        <v>0</v>
      </c>
      <c r="L438" s="77" t="s">
        <v>11</v>
      </c>
      <c r="N438" s="74" t="s">
        <v>37</v>
      </c>
      <c r="O438">
        <v>435</v>
      </c>
      <c r="P438">
        <f>A436</f>
        <v>0</v>
      </c>
      <c r="Q438" t="str">
        <f>B436</f>
        <v>WK 49</v>
      </c>
      <c r="S438" s="75"/>
    </row>
    <row r="439" spans="1:19" ht="13.5" hidden="1" thickBot="1">
      <c r="A439" s="72"/>
      <c r="B439" s="1" t="s">
        <v>67</v>
      </c>
      <c r="C439" s="61"/>
      <c r="D439" t="s">
        <v>3</v>
      </c>
      <c r="E439" s="64"/>
      <c r="F439" s="64"/>
      <c r="G439" s="61"/>
      <c r="H439" s="4"/>
      <c r="I439" s="67"/>
      <c r="J439" s="56">
        <f>IF(I439&gt;0,(100-(I439-1)*5)/100*IF(F439="AB",(C438-1),(C439-1)),0)+IF(I439&gt;0,0,IF(G439&gt;0,(100-(G439-1)*5)*(C440-1)/100,0))</f>
        <v>0</v>
      </c>
      <c r="L439" s="74"/>
      <c r="N439" s="74"/>
      <c r="O439">
        <v>436</v>
      </c>
      <c r="P439">
        <f>A436</f>
        <v>0</v>
      </c>
      <c r="Q439" t="str">
        <f>B436</f>
        <v>WK 49</v>
      </c>
      <c r="S439" s="76"/>
    </row>
    <row r="440" spans="1:19" ht="13.5" hidden="1" thickBot="1">
      <c r="A440" s="72"/>
      <c r="B440" s="1" t="s">
        <v>68</v>
      </c>
      <c r="C440" s="62"/>
      <c r="D440" t="s">
        <v>4</v>
      </c>
      <c r="E440" s="64"/>
      <c r="F440" s="64"/>
      <c r="G440" s="61"/>
      <c r="H440" s="4"/>
      <c r="I440" s="67"/>
      <c r="J440" s="56">
        <f>IF(I440&gt;0,(100-(I440-1)*5)/100*IF(F440="AB",(C438-1),(C439-1)),0)+IF(I440&gt;0,0,IF(G440&gt;0,(100-(G440-1)*5)*(C440-1)/100,0))</f>
        <v>0</v>
      </c>
      <c r="L440" s="9">
        <f>SUM(J437:J444)</f>
        <v>0</v>
      </c>
      <c r="N440" s="9">
        <f>L440+N431</f>
        <v>0</v>
      </c>
      <c r="O440">
        <v>437</v>
      </c>
      <c r="P440">
        <f>A436</f>
        <v>0</v>
      </c>
      <c r="Q440" t="str">
        <f>B436</f>
        <v>WK 49</v>
      </c>
      <c r="S440" s="50">
        <f>IF(COUNTIF(J$4:J444,"&gt;0")&lt;100,COUNTIF(J$4:J444,"&gt;0"),100)</f>
        <v>0</v>
      </c>
    </row>
    <row r="441" spans="1:19" ht="13.5" hidden="1" thickBot="1">
      <c r="A441" s="72"/>
      <c r="D441" t="s">
        <v>5</v>
      </c>
      <c r="E441" s="64"/>
      <c r="F441" s="64"/>
      <c r="G441" s="61"/>
      <c r="H441" s="4"/>
      <c r="I441" s="67"/>
      <c r="J441" s="56">
        <f>IF(I441&gt;0,(100-(I441-1)*5)/100*IF(F441="AB",(C438-1),(C439-1)),0)+IF(I441&gt;0,0,IF(G441&gt;0,(100-(G441-1)*5)*(C440-1)/100,0))</f>
        <v>0</v>
      </c>
      <c r="O441">
        <v>438</v>
      </c>
      <c r="P441">
        <f>A436</f>
        <v>0</v>
      </c>
      <c r="Q441" t="str">
        <f>B436</f>
        <v>WK 49</v>
      </c>
      <c r="R441" s="38" t="s">
        <v>69</v>
      </c>
      <c r="S441" s="9">
        <v>0</v>
      </c>
    </row>
    <row r="442" spans="1:19" ht="13.5" hidden="1" thickBot="1">
      <c r="A442" s="72"/>
      <c r="B442" s="1"/>
      <c r="D442" t="s">
        <v>6</v>
      </c>
      <c r="E442" s="64"/>
      <c r="F442" s="64"/>
      <c r="G442" s="61"/>
      <c r="H442" s="4"/>
      <c r="I442" s="67"/>
      <c r="J442" s="56">
        <f>IF(I442&gt;0,(100-(I442-1)*5)/100*IF(F442="AB",(C438-1),(C439-1)),0)+IF(I442&gt;0,0,IF(G442&gt;0,(100-(G442-1)*5)*(C440-1)/100,0))</f>
        <v>0</v>
      </c>
      <c r="O442">
        <v>439</v>
      </c>
      <c r="P442">
        <f>A436</f>
        <v>0</v>
      </c>
      <c r="Q442" t="str">
        <f>B436</f>
        <v>WK 49</v>
      </c>
      <c r="R442" s="38" t="s">
        <v>70</v>
      </c>
      <c r="S442" s="9">
        <v>0</v>
      </c>
    </row>
    <row r="443" spans="1:17" ht="12.75" hidden="1">
      <c r="A443" s="72"/>
      <c r="D443" t="s">
        <v>8</v>
      </c>
      <c r="E443" s="64"/>
      <c r="F443" s="64"/>
      <c r="G443" s="61"/>
      <c r="H443" s="4"/>
      <c r="I443" s="67"/>
      <c r="J443" s="56">
        <f>IF(I443&gt;0,(100-(I443-1)*5)/100*IF(F443="AB",(C438-1),(C439-1)),0)+IF(I443&gt;0,0,IF(G443&gt;0,(100-(G443-1)*5)*(C440-1)/100,0))</f>
        <v>0</v>
      </c>
      <c r="O443">
        <v>440</v>
      </c>
      <c r="P443">
        <f>A436</f>
        <v>0</v>
      </c>
      <c r="Q443" t="str">
        <f>B436</f>
        <v>WK 49</v>
      </c>
    </row>
    <row r="444" spans="1:17" ht="13.5" hidden="1" thickBot="1">
      <c r="A444" s="73"/>
      <c r="D444" t="s">
        <v>9</v>
      </c>
      <c r="E444" s="65"/>
      <c r="F444" s="65"/>
      <c r="G444" s="62"/>
      <c r="H444" s="4"/>
      <c r="I444" s="68"/>
      <c r="J444" s="57">
        <f>IF(I444&gt;0,(100-(I444-1)*5)/100*IF(F444="AB",(C438-1),(C439-1)),0)+IF(I444&gt;0,0,IF(G444&gt;0,(100-(G444-1)*5)*(C440-1)/100,0))</f>
        <v>0</v>
      </c>
      <c r="O444">
        <v>441</v>
      </c>
      <c r="P444">
        <f>A436</f>
        <v>0</v>
      </c>
      <c r="Q444" t="str">
        <f>B436</f>
        <v>WK 49</v>
      </c>
    </row>
    <row r="445" spans="1:15" ht="18.75" thickBot="1">
      <c r="A445" s="59"/>
      <c r="B445" s="29" t="str">
        <f>CONCATENATE("WK ",FIXED(INT(O445/9+1),0,1))</f>
        <v>WK 50</v>
      </c>
      <c r="E445" s="2"/>
      <c r="G445" s="2" t="s">
        <v>1</v>
      </c>
      <c r="H445" s="2"/>
      <c r="I445" s="2" t="s">
        <v>12</v>
      </c>
      <c r="J445" s="2" t="s">
        <v>7</v>
      </c>
      <c r="O445">
        <v>442</v>
      </c>
    </row>
    <row r="446" spans="1:19" ht="12.75" hidden="1">
      <c r="A446" s="71"/>
      <c r="B446" s="3" t="s">
        <v>10</v>
      </c>
      <c r="D446" t="s">
        <v>0</v>
      </c>
      <c r="E446" s="63"/>
      <c r="F446" s="63"/>
      <c r="G446" s="60"/>
      <c r="H446" s="4"/>
      <c r="I446" s="66"/>
      <c r="J446" s="55">
        <f>IF(I446&gt;0,(100-(I446-1)*5)/100*IF(F446="AB",(C447-1),(C448-1)),0)+IF(I446&gt;0,0,IF(G446&gt;0,(100-(G446-1)*5)*(C449-1)/100,0))</f>
        <v>0</v>
      </c>
      <c r="O446">
        <v>443</v>
      </c>
      <c r="P446">
        <f>A445</f>
        <v>0</v>
      </c>
      <c r="Q446" t="str">
        <f>B445</f>
        <v>WK 50</v>
      </c>
      <c r="S446" s="74" t="s">
        <v>71</v>
      </c>
    </row>
    <row r="447" spans="1:19" ht="12.75" customHeight="1" hidden="1">
      <c r="A447" s="72"/>
      <c r="B447" s="1" t="s">
        <v>66</v>
      </c>
      <c r="C447" s="60"/>
      <c r="D447" t="s">
        <v>2</v>
      </c>
      <c r="E447" s="64"/>
      <c r="F447" s="64"/>
      <c r="G447" s="61"/>
      <c r="H447" s="4"/>
      <c r="I447" s="67"/>
      <c r="J447" s="56">
        <f>IF(I447&gt;0,(100-(I447-1)*5)/100*IF(F447="AB",(C447-1),(C448-1)),0)+IF(I447&gt;0,0,IF(G447&gt;0,(100-(G447-1)*5)*(C449-1)/100,0))</f>
        <v>0</v>
      </c>
      <c r="L447" s="77" t="s">
        <v>11</v>
      </c>
      <c r="N447" s="74" t="s">
        <v>37</v>
      </c>
      <c r="O447">
        <v>444</v>
      </c>
      <c r="P447">
        <f>A445</f>
        <v>0</v>
      </c>
      <c r="Q447" t="str">
        <f>B445</f>
        <v>WK 50</v>
      </c>
      <c r="S447" s="75"/>
    </row>
    <row r="448" spans="1:19" ht="13.5" hidden="1" thickBot="1">
      <c r="A448" s="72"/>
      <c r="B448" s="1" t="s">
        <v>67</v>
      </c>
      <c r="C448" s="61"/>
      <c r="D448" t="s">
        <v>3</v>
      </c>
      <c r="E448" s="64"/>
      <c r="F448" s="64"/>
      <c r="G448" s="61"/>
      <c r="H448" s="4"/>
      <c r="I448" s="67"/>
      <c r="J448" s="56">
        <f>IF(I448&gt;0,(100-(I448-1)*5)/100*IF(F448="AB",(C447-1),(C448-1)),0)+IF(I448&gt;0,0,IF(G448&gt;0,(100-(G448-1)*5)*(C449-1)/100,0))</f>
        <v>0</v>
      </c>
      <c r="L448" s="74"/>
      <c r="N448" s="74"/>
      <c r="O448">
        <v>445</v>
      </c>
      <c r="P448">
        <f>A445</f>
        <v>0</v>
      </c>
      <c r="Q448" t="str">
        <f>B445</f>
        <v>WK 50</v>
      </c>
      <c r="S448" s="76"/>
    </row>
    <row r="449" spans="1:19" ht="13.5" hidden="1" thickBot="1">
      <c r="A449" s="72"/>
      <c r="B449" s="1" t="s">
        <v>68</v>
      </c>
      <c r="C449" s="62"/>
      <c r="D449" t="s">
        <v>4</v>
      </c>
      <c r="E449" s="64"/>
      <c r="F449" s="64"/>
      <c r="G449" s="61"/>
      <c r="H449" s="4"/>
      <c r="I449" s="67"/>
      <c r="J449" s="56">
        <f>IF(I449&gt;0,(100-(I449-1)*5)/100*IF(F449="AB",(C447-1),(C448-1)),0)+IF(I449&gt;0,0,IF(G449&gt;0,(100-(G449-1)*5)*(C449-1)/100,0))</f>
        <v>0</v>
      </c>
      <c r="L449" s="9">
        <f>SUM(J446:J453)</f>
        <v>0</v>
      </c>
      <c r="N449" s="9">
        <f>L449+N440</f>
        <v>0</v>
      </c>
      <c r="O449">
        <v>446</v>
      </c>
      <c r="P449">
        <f>A445</f>
        <v>0</v>
      </c>
      <c r="Q449" t="str">
        <f>B445</f>
        <v>WK 50</v>
      </c>
      <c r="S449" s="50">
        <f>IF(COUNTIF(J$4:J453,"&gt;0")&lt;100,COUNTIF(J$4:J453,"&gt;0"),100)</f>
        <v>0</v>
      </c>
    </row>
    <row r="450" spans="1:19" ht="13.5" hidden="1" thickBot="1">
      <c r="A450" s="72"/>
      <c r="D450" t="s">
        <v>5</v>
      </c>
      <c r="E450" s="64"/>
      <c r="F450" s="64"/>
      <c r="G450" s="61"/>
      <c r="H450" s="4"/>
      <c r="I450" s="67"/>
      <c r="J450" s="56">
        <f>IF(I450&gt;0,(100-(I450-1)*5)/100*IF(F450="AB",(C447-1),(C448-1)),0)+IF(I450&gt;0,0,IF(G450&gt;0,(100-(G450-1)*5)*(C449-1)/100,0))</f>
        <v>0</v>
      </c>
      <c r="O450">
        <v>447</v>
      </c>
      <c r="P450">
        <f>A445</f>
        <v>0</v>
      </c>
      <c r="Q450" t="str">
        <f>B445</f>
        <v>WK 50</v>
      </c>
      <c r="R450" s="38" t="s">
        <v>69</v>
      </c>
      <c r="S450" s="9">
        <v>0</v>
      </c>
    </row>
    <row r="451" spans="1:19" ht="13.5" hidden="1" thickBot="1">
      <c r="A451" s="72"/>
      <c r="B451" s="1"/>
      <c r="D451" t="s">
        <v>6</v>
      </c>
      <c r="E451" s="64"/>
      <c r="F451" s="64"/>
      <c r="G451" s="61"/>
      <c r="H451" s="4"/>
      <c r="I451" s="67"/>
      <c r="J451" s="56">
        <f>IF(I451&gt;0,(100-(I451-1)*5)/100*IF(F451="AB",(C447-1),(C448-1)),0)+IF(I451&gt;0,0,IF(G451&gt;0,(100-(G451-1)*5)*(C449-1)/100,0))</f>
        <v>0</v>
      </c>
      <c r="O451">
        <v>448</v>
      </c>
      <c r="P451">
        <f>A445</f>
        <v>0</v>
      </c>
      <c r="Q451" t="str">
        <f>B445</f>
        <v>WK 50</v>
      </c>
      <c r="R451" s="38" t="s">
        <v>70</v>
      </c>
      <c r="S451" s="9">
        <v>0</v>
      </c>
    </row>
    <row r="452" spans="1:17" ht="12.75" hidden="1">
      <c r="A452" s="72"/>
      <c r="D452" t="s">
        <v>8</v>
      </c>
      <c r="E452" s="64"/>
      <c r="F452" s="64"/>
      <c r="G452" s="61"/>
      <c r="H452" s="4"/>
      <c r="I452" s="67"/>
      <c r="J452" s="56">
        <f>IF(I452&gt;0,(100-(I452-1)*5)/100*IF(F452="AB",(C447-1),(C448-1)),0)+IF(I452&gt;0,0,IF(G452&gt;0,(100-(G452-1)*5)*(C449-1)/100,0))</f>
        <v>0</v>
      </c>
      <c r="O452">
        <v>449</v>
      </c>
      <c r="P452">
        <f>A445</f>
        <v>0</v>
      </c>
      <c r="Q452" t="str">
        <f>B445</f>
        <v>WK 50</v>
      </c>
    </row>
    <row r="453" spans="1:17" ht="13.5" hidden="1" thickBot="1">
      <c r="A453" s="73"/>
      <c r="D453" t="s">
        <v>9</v>
      </c>
      <c r="E453" s="65"/>
      <c r="F453" s="65"/>
      <c r="G453" s="62"/>
      <c r="H453" s="4"/>
      <c r="I453" s="68"/>
      <c r="J453" s="57">
        <f>IF(I453&gt;0,(100-(I453-1)*5)/100*IF(F453="AB",(C447-1),(C448-1)),0)+IF(I453&gt;0,0,IF(G453&gt;0,(100-(G453-1)*5)*(C449-1)/100,0))</f>
        <v>0</v>
      </c>
      <c r="O453">
        <v>450</v>
      </c>
      <c r="P453">
        <f>A445</f>
        <v>0</v>
      </c>
      <c r="Q453" t="str">
        <f>B445</f>
        <v>WK 50</v>
      </c>
    </row>
    <row r="454" spans="1:15" ht="18.75" thickBot="1">
      <c r="A454" s="59"/>
      <c r="B454" s="29" t="str">
        <f>CONCATENATE("WK ",FIXED(INT(O454/9+1),0,1))</f>
        <v>WK 51</v>
      </c>
      <c r="E454" s="2"/>
      <c r="G454" s="2" t="s">
        <v>1</v>
      </c>
      <c r="H454" s="2"/>
      <c r="I454" s="2" t="s">
        <v>12</v>
      </c>
      <c r="J454" s="2" t="s">
        <v>7</v>
      </c>
      <c r="O454">
        <v>451</v>
      </c>
    </row>
    <row r="455" spans="1:19" ht="12.75" hidden="1">
      <c r="A455" s="71"/>
      <c r="B455" s="3" t="s">
        <v>10</v>
      </c>
      <c r="D455" t="s">
        <v>0</v>
      </c>
      <c r="E455" s="63"/>
      <c r="F455" s="63"/>
      <c r="G455" s="60"/>
      <c r="H455" s="4"/>
      <c r="I455" s="66"/>
      <c r="J455" s="55">
        <f>IF(I455&gt;0,(100-(I455-1)*5)/100*IF(F455="AB",(C456-1),(C457-1)),0)+IF(I455&gt;0,0,IF(G455&gt;0,(100-(G455-1)*5)*(C458-1)/100,0))</f>
        <v>0</v>
      </c>
      <c r="O455">
        <v>452</v>
      </c>
      <c r="P455">
        <f>A454</f>
        <v>0</v>
      </c>
      <c r="Q455" t="str">
        <f>B454</f>
        <v>WK 51</v>
      </c>
      <c r="S455" s="74" t="s">
        <v>71</v>
      </c>
    </row>
    <row r="456" spans="1:19" ht="12.75" customHeight="1" hidden="1">
      <c r="A456" s="72"/>
      <c r="B456" s="1" t="s">
        <v>66</v>
      </c>
      <c r="C456" s="60"/>
      <c r="D456" t="s">
        <v>2</v>
      </c>
      <c r="E456" s="64"/>
      <c r="F456" s="64"/>
      <c r="G456" s="61"/>
      <c r="H456" s="4"/>
      <c r="I456" s="67"/>
      <c r="J456" s="56">
        <f>IF(I456&gt;0,(100-(I456-1)*5)/100*IF(F456="AB",(C456-1),(C457-1)),0)+IF(I456&gt;0,0,IF(G456&gt;0,(100-(G456-1)*5)*(C458-1)/100,0))</f>
        <v>0</v>
      </c>
      <c r="L456" s="77" t="s">
        <v>11</v>
      </c>
      <c r="N456" s="74" t="s">
        <v>37</v>
      </c>
      <c r="O456">
        <v>453</v>
      </c>
      <c r="P456">
        <f>A454</f>
        <v>0</v>
      </c>
      <c r="Q456" t="str">
        <f>B454</f>
        <v>WK 51</v>
      </c>
      <c r="S456" s="75"/>
    </row>
    <row r="457" spans="1:19" ht="13.5" hidden="1" thickBot="1">
      <c r="A457" s="72"/>
      <c r="B457" s="1" t="s">
        <v>67</v>
      </c>
      <c r="C457" s="61"/>
      <c r="D457" t="s">
        <v>3</v>
      </c>
      <c r="E457" s="64"/>
      <c r="F457" s="64"/>
      <c r="G457" s="61"/>
      <c r="H457" s="4"/>
      <c r="I457" s="67"/>
      <c r="J457" s="56">
        <f>IF(I457&gt;0,(100-(I457-1)*5)/100*IF(F457="AB",(C456-1),(C457-1)),0)+IF(I457&gt;0,0,IF(G457&gt;0,(100-(G457-1)*5)*(C458-1)/100,0))</f>
        <v>0</v>
      </c>
      <c r="L457" s="74"/>
      <c r="N457" s="74"/>
      <c r="O457">
        <v>454</v>
      </c>
      <c r="P457">
        <f>A454</f>
        <v>0</v>
      </c>
      <c r="Q457" t="str">
        <f>B454</f>
        <v>WK 51</v>
      </c>
      <c r="S457" s="76"/>
    </row>
    <row r="458" spans="1:19" ht="13.5" hidden="1" thickBot="1">
      <c r="A458" s="72"/>
      <c r="B458" s="1" t="s">
        <v>68</v>
      </c>
      <c r="C458" s="62"/>
      <c r="D458" t="s">
        <v>4</v>
      </c>
      <c r="E458" s="64"/>
      <c r="F458" s="64"/>
      <c r="G458" s="61"/>
      <c r="H458" s="4"/>
      <c r="I458" s="67"/>
      <c r="J458" s="56">
        <f>IF(I458&gt;0,(100-(I458-1)*5)/100*IF(F458="AB",(C456-1),(C457-1)),0)+IF(I458&gt;0,0,IF(G458&gt;0,(100-(G458-1)*5)*(C458-1)/100,0))</f>
        <v>0</v>
      </c>
      <c r="L458" s="9">
        <f>SUM(J455:J462)</f>
        <v>0</v>
      </c>
      <c r="N458" s="9">
        <f>L458+N449</f>
        <v>0</v>
      </c>
      <c r="O458">
        <v>455</v>
      </c>
      <c r="P458">
        <f>A454</f>
        <v>0</v>
      </c>
      <c r="Q458" t="str">
        <f>B454</f>
        <v>WK 51</v>
      </c>
      <c r="S458" s="50">
        <f>IF(COUNTIF(J$4:J462,"&gt;0")&lt;100,COUNTIF(J$4:J462,"&gt;0"),100)</f>
        <v>0</v>
      </c>
    </row>
    <row r="459" spans="1:19" ht="13.5" hidden="1" thickBot="1">
      <c r="A459" s="72"/>
      <c r="D459" t="s">
        <v>5</v>
      </c>
      <c r="E459" s="64"/>
      <c r="F459" s="64"/>
      <c r="G459" s="61"/>
      <c r="H459" s="4"/>
      <c r="I459" s="67"/>
      <c r="J459" s="56">
        <f>IF(I459&gt;0,(100-(I459-1)*5)/100*IF(F459="AB",(C456-1),(C457-1)),0)+IF(I459&gt;0,0,IF(G459&gt;0,(100-(G459-1)*5)*(C458-1)/100,0))</f>
        <v>0</v>
      </c>
      <c r="O459">
        <v>456</v>
      </c>
      <c r="P459">
        <f>A454</f>
        <v>0</v>
      </c>
      <c r="Q459" t="str">
        <f>B454</f>
        <v>WK 51</v>
      </c>
      <c r="R459" s="38" t="s">
        <v>69</v>
      </c>
      <c r="S459" s="9">
        <v>0</v>
      </c>
    </row>
    <row r="460" spans="1:19" ht="13.5" hidden="1" thickBot="1">
      <c r="A460" s="72"/>
      <c r="B460" s="1"/>
      <c r="D460" t="s">
        <v>6</v>
      </c>
      <c r="E460" s="64"/>
      <c r="F460" s="64"/>
      <c r="G460" s="61"/>
      <c r="H460" s="4"/>
      <c r="I460" s="67"/>
      <c r="J460" s="56">
        <f>IF(I460&gt;0,(100-(I460-1)*5)/100*IF(F460="AB",(C456-1),(C457-1)),0)+IF(I460&gt;0,0,IF(G460&gt;0,(100-(G460-1)*5)*(C458-1)/100,0))</f>
        <v>0</v>
      </c>
      <c r="O460">
        <v>457</v>
      </c>
      <c r="P460">
        <f>A454</f>
        <v>0</v>
      </c>
      <c r="Q460" t="str">
        <f>B454</f>
        <v>WK 51</v>
      </c>
      <c r="R460" s="38" t="s">
        <v>70</v>
      </c>
      <c r="S460" s="9">
        <v>0</v>
      </c>
    </row>
    <row r="461" spans="1:17" ht="12.75" hidden="1">
      <c r="A461" s="72"/>
      <c r="D461" t="s">
        <v>8</v>
      </c>
      <c r="E461" s="64"/>
      <c r="F461" s="64"/>
      <c r="G461" s="61"/>
      <c r="H461" s="4"/>
      <c r="I461" s="67"/>
      <c r="J461" s="56">
        <f>IF(I461&gt;0,(100-(I461-1)*5)/100*IF(F461="AB",(C456-1),(C457-1)),0)+IF(I461&gt;0,0,IF(G461&gt;0,(100-(G461-1)*5)*(C458-1)/100,0))</f>
        <v>0</v>
      </c>
      <c r="O461">
        <v>458</v>
      </c>
      <c r="P461">
        <f>A454</f>
        <v>0</v>
      </c>
      <c r="Q461" t="str">
        <f>B454</f>
        <v>WK 51</v>
      </c>
    </row>
    <row r="462" spans="1:17" ht="13.5" hidden="1" thickBot="1">
      <c r="A462" s="73"/>
      <c r="D462" t="s">
        <v>9</v>
      </c>
      <c r="E462" s="65"/>
      <c r="F462" s="65"/>
      <c r="G462" s="62"/>
      <c r="H462" s="4"/>
      <c r="I462" s="68"/>
      <c r="J462" s="57">
        <f>IF(I462&gt;0,(100-(I462-1)*5)/100*IF(F462="AB",(C456-1),(C457-1)),0)+IF(I462&gt;0,0,IF(G462&gt;0,(100-(G462-1)*5)*(C458-1)/100,0))</f>
        <v>0</v>
      </c>
      <c r="O462">
        <v>459</v>
      </c>
      <c r="P462">
        <f>A454</f>
        <v>0</v>
      </c>
      <c r="Q462" t="str">
        <f>B454</f>
        <v>WK 51</v>
      </c>
    </row>
    <row r="463" spans="1:15" ht="18.75" thickBot="1">
      <c r="A463" s="59"/>
      <c r="B463" s="29" t="str">
        <f>CONCATENATE("WK ",FIXED(INT(O463/9+1),0,1))</f>
        <v>WK 52</v>
      </c>
      <c r="E463" s="2"/>
      <c r="G463" s="2" t="s">
        <v>1</v>
      </c>
      <c r="H463" s="2"/>
      <c r="I463" s="2" t="s">
        <v>12</v>
      </c>
      <c r="J463" s="2" t="s">
        <v>7</v>
      </c>
      <c r="O463">
        <v>460</v>
      </c>
    </row>
    <row r="464" spans="1:19" ht="12.75" hidden="1">
      <c r="A464" s="71"/>
      <c r="B464" s="3" t="s">
        <v>10</v>
      </c>
      <c r="D464" t="s">
        <v>0</v>
      </c>
      <c r="E464" s="63"/>
      <c r="F464" s="63"/>
      <c r="G464" s="60"/>
      <c r="H464" s="4"/>
      <c r="I464" s="66"/>
      <c r="J464" s="55">
        <f>IF(I464&gt;0,(100-(I464-1)*5)/100*IF(F464="AB",(C465-1),(C466-1)),0)+IF(I464&gt;0,0,IF(G464&gt;0,(100-(G464-1)*5)*(C467-1)/100,0))</f>
        <v>0</v>
      </c>
      <c r="O464">
        <v>461</v>
      </c>
      <c r="P464">
        <f>A463</f>
        <v>0</v>
      </c>
      <c r="Q464" t="str">
        <f>B463</f>
        <v>WK 52</v>
      </c>
      <c r="S464" s="74" t="s">
        <v>71</v>
      </c>
    </row>
    <row r="465" spans="1:19" ht="12.75" customHeight="1" hidden="1">
      <c r="A465" s="72"/>
      <c r="B465" s="1" t="s">
        <v>66</v>
      </c>
      <c r="C465" s="60"/>
      <c r="D465" t="s">
        <v>2</v>
      </c>
      <c r="E465" s="64"/>
      <c r="F465" s="64"/>
      <c r="G465" s="61"/>
      <c r="H465" s="4"/>
      <c r="I465" s="67"/>
      <c r="J465" s="56">
        <f>IF(I465&gt;0,(100-(I465-1)*5)/100*IF(F465="AB",(C465-1),(C466-1)),0)+IF(I465&gt;0,0,IF(G465&gt;0,(100-(G465-1)*5)*(C467-1)/100,0))</f>
        <v>0</v>
      </c>
      <c r="L465" s="77" t="s">
        <v>11</v>
      </c>
      <c r="N465" s="74" t="s">
        <v>37</v>
      </c>
      <c r="O465">
        <v>462</v>
      </c>
      <c r="P465">
        <f>A463</f>
        <v>0</v>
      </c>
      <c r="Q465" t="str">
        <f>B463</f>
        <v>WK 52</v>
      </c>
      <c r="S465" s="75"/>
    </row>
    <row r="466" spans="1:19" ht="13.5" hidden="1" thickBot="1">
      <c r="A466" s="72"/>
      <c r="B466" s="1" t="s">
        <v>67</v>
      </c>
      <c r="C466" s="61"/>
      <c r="D466" t="s">
        <v>3</v>
      </c>
      <c r="E466" s="64"/>
      <c r="F466" s="64"/>
      <c r="G466" s="61"/>
      <c r="H466" s="4"/>
      <c r="I466" s="67"/>
      <c r="J466" s="56">
        <f>IF(I466&gt;0,(100-(I466-1)*5)/100*IF(F466="AB",(C465-1),(C466-1)),0)+IF(I466&gt;0,0,IF(G466&gt;0,(100-(G466-1)*5)*(C467-1)/100,0))</f>
        <v>0</v>
      </c>
      <c r="L466" s="74"/>
      <c r="N466" s="74"/>
      <c r="O466">
        <v>463</v>
      </c>
      <c r="P466">
        <f>A463</f>
        <v>0</v>
      </c>
      <c r="Q466" t="str">
        <f>B463</f>
        <v>WK 52</v>
      </c>
      <c r="S466" s="76"/>
    </row>
    <row r="467" spans="1:19" ht="13.5" hidden="1" thickBot="1">
      <c r="A467" s="72"/>
      <c r="B467" s="1" t="s">
        <v>68</v>
      </c>
      <c r="C467" s="62"/>
      <c r="D467" t="s">
        <v>4</v>
      </c>
      <c r="E467" s="64"/>
      <c r="F467" s="64"/>
      <c r="G467" s="61"/>
      <c r="H467" s="4"/>
      <c r="I467" s="67"/>
      <c r="J467" s="56">
        <f>IF(I467&gt;0,(100-(I467-1)*5)/100*IF(F467="AB",(C465-1),(C466-1)),0)+IF(I467&gt;0,0,IF(G467&gt;0,(100-(G467-1)*5)*(C467-1)/100,0))</f>
        <v>0</v>
      </c>
      <c r="L467" s="9">
        <f>SUM(J464:J471)</f>
        <v>0</v>
      </c>
      <c r="N467" s="9">
        <f>L467+N458</f>
        <v>0</v>
      </c>
      <c r="O467">
        <v>464</v>
      </c>
      <c r="P467">
        <f>A463</f>
        <v>0</v>
      </c>
      <c r="Q467" t="str">
        <f>B463</f>
        <v>WK 52</v>
      </c>
      <c r="S467" s="50">
        <f>IF(COUNTIF(J$4:J471,"&gt;0")&lt;100,COUNTIF(J$4:J471,"&gt;0"),100)</f>
        <v>0</v>
      </c>
    </row>
    <row r="468" spans="1:19" ht="13.5" hidden="1" thickBot="1">
      <c r="A468" s="72"/>
      <c r="D468" t="s">
        <v>5</v>
      </c>
      <c r="E468" s="64"/>
      <c r="F468" s="64"/>
      <c r="G468" s="61"/>
      <c r="H468" s="4"/>
      <c r="I468" s="67"/>
      <c r="J468" s="56">
        <f>IF(I468&gt;0,(100-(I468-1)*5)/100*IF(F468="AB",(C465-1),(C466-1)),0)+IF(I468&gt;0,0,IF(G468&gt;0,(100-(G468-1)*5)*(C467-1)/100,0))</f>
        <v>0</v>
      </c>
      <c r="O468">
        <v>465</v>
      </c>
      <c r="P468">
        <f>A463</f>
        <v>0</v>
      </c>
      <c r="Q468" t="str">
        <f>B463</f>
        <v>WK 52</v>
      </c>
      <c r="R468" s="38" t="s">
        <v>69</v>
      </c>
      <c r="S468" s="9">
        <v>0</v>
      </c>
    </row>
    <row r="469" spans="1:19" ht="13.5" hidden="1" thickBot="1">
      <c r="A469" s="72"/>
      <c r="B469" s="1"/>
      <c r="D469" t="s">
        <v>6</v>
      </c>
      <c r="E469" s="64"/>
      <c r="F469" s="64"/>
      <c r="G469" s="61"/>
      <c r="H469" s="4"/>
      <c r="I469" s="67"/>
      <c r="J469" s="56">
        <f>IF(I469&gt;0,(100-(I469-1)*5)/100*IF(F469="AB",(C465-1),(C466-1)),0)+IF(I469&gt;0,0,IF(G469&gt;0,(100-(G469-1)*5)*(C467-1)/100,0))</f>
        <v>0</v>
      </c>
      <c r="O469">
        <v>466</v>
      </c>
      <c r="P469">
        <f>A463</f>
        <v>0</v>
      </c>
      <c r="Q469" t="str">
        <f>B463</f>
        <v>WK 52</v>
      </c>
      <c r="R469" s="38" t="s">
        <v>70</v>
      </c>
      <c r="S469" s="9">
        <v>0</v>
      </c>
    </row>
    <row r="470" spans="1:17" ht="12.75" hidden="1">
      <c r="A470" s="72"/>
      <c r="D470" t="s">
        <v>8</v>
      </c>
      <c r="E470" s="64"/>
      <c r="F470" s="64"/>
      <c r="G470" s="61"/>
      <c r="H470" s="4"/>
      <c r="I470" s="67"/>
      <c r="J470" s="56">
        <f>IF(I470&gt;0,(100-(I470-1)*5)/100*IF(F470="AB",(C465-1),(C466-1)),0)+IF(I470&gt;0,0,IF(G470&gt;0,(100-(G470-1)*5)*(C467-1)/100,0))</f>
        <v>0</v>
      </c>
      <c r="O470">
        <v>467</v>
      </c>
      <c r="P470">
        <f>A463</f>
        <v>0</v>
      </c>
      <c r="Q470" t="str">
        <f>B463</f>
        <v>WK 52</v>
      </c>
    </row>
    <row r="471" spans="1:17" ht="13.5" hidden="1" thickBot="1">
      <c r="A471" s="73"/>
      <c r="D471" t="s">
        <v>9</v>
      </c>
      <c r="E471" s="65"/>
      <c r="F471" s="65"/>
      <c r="G471" s="62"/>
      <c r="H471" s="4"/>
      <c r="I471" s="68"/>
      <c r="J471" s="57">
        <f>IF(I471&gt;0,(100-(I471-1)*5)/100*IF(F471="AB",(C465-1),(C466-1)),0)+IF(I471&gt;0,0,IF(G471&gt;0,(100-(G471-1)*5)*(C467-1)/100,0))</f>
        <v>0</v>
      </c>
      <c r="O471">
        <v>468</v>
      </c>
      <c r="P471">
        <f>A463</f>
        <v>0</v>
      </c>
      <c r="Q471" t="str">
        <f>B463</f>
        <v>WK 52</v>
      </c>
    </row>
  </sheetData>
  <mergeCells count="220">
    <mergeCell ref="B2:C2"/>
    <mergeCell ref="B1:C1"/>
    <mergeCell ref="E1:F1"/>
    <mergeCell ref="L1:M1"/>
    <mergeCell ref="L2:M2"/>
    <mergeCell ref="G1:I1"/>
    <mergeCell ref="G2:I2"/>
    <mergeCell ref="E2:F2"/>
    <mergeCell ref="B3:C3"/>
    <mergeCell ref="E3:F3"/>
    <mergeCell ref="G3:I3"/>
    <mergeCell ref="L3:M3"/>
    <mergeCell ref="S23:S25"/>
    <mergeCell ref="S32:S34"/>
    <mergeCell ref="A23:A30"/>
    <mergeCell ref="L24:L25"/>
    <mergeCell ref="N24:N25"/>
    <mergeCell ref="A32:A39"/>
    <mergeCell ref="L33:L34"/>
    <mergeCell ref="N33:N34"/>
    <mergeCell ref="A5:A12"/>
    <mergeCell ref="A14:A21"/>
    <mergeCell ref="S5:S7"/>
    <mergeCell ref="S14:S16"/>
    <mergeCell ref="L15:L16"/>
    <mergeCell ref="N15:N16"/>
    <mergeCell ref="N6:N7"/>
    <mergeCell ref="L6:L7"/>
    <mergeCell ref="A41:A48"/>
    <mergeCell ref="S41:S43"/>
    <mergeCell ref="L42:L43"/>
    <mergeCell ref="N42:N43"/>
    <mergeCell ref="A50:A57"/>
    <mergeCell ref="S50:S52"/>
    <mergeCell ref="L51:L52"/>
    <mergeCell ref="N51:N52"/>
    <mergeCell ref="A59:A66"/>
    <mergeCell ref="S59:S61"/>
    <mergeCell ref="L60:L61"/>
    <mergeCell ref="N60:N61"/>
    <mergeCell ref="A68:A75"/>
    <mergeCell ref="S68:S70"/>
    <mergeCell ref="L69:L70"/>
    <mergeCell ref="N69:N70"/>
    <mergeCell ref="A77:A84"/>
    <mergeCell ref="S77:S79"/>
    <mergeCell ref="L78:L79"/>
    <mergeCell ref="N78:N79"/>
    <mergeCell ref="A86:A93"/>
    <mergeCell ref="S86:S88"/>
    <mergeCell ref="L87:L88"/>
    <mergeCell ref="N87:N88"/>
    <mergeCell ref="A95:A102"/>
    <mergeCell ref="S95:S97"/>
    <mergeCell ref="L96:L97"/>
    <mergeCell ref="N96:N97"/>
    <mergeCell ref="A104:A111"/>
    <mergeCell ref="S104:S106"/>
    <mergeCell ref="L105:L106"/>
    <mergeCell ref="N105:N106"/>
    <mergeCell ref="A113:A120"/>
    <mergeCell ref="S113:S115"/>
    <mergeCell ref="L114:L115"/>
    <mergeCell ref="N114:N115"/>
    <mergeCell ref="A122:A129"/>
    <mergeCell ref="S122:S124"/>
    <mergeCell ref="L123:L124"/>
    <mergeCell ref="N123:N124"/>
    <mergeCell ref="A131:A138"/>
    <mergeCell ref="S131:S133"/>
    <mergeCell ref="L132:L133"/>
    <mergeCell ref="N132:N133"/>
    <mergeCell ref="A140:A147"/>
    <mergeCell ref="S140:S142"/>
    <mergeCell ref="L141:L142"/>
    <mergeCell ref="N141:N142"/>
    <mergeCell ref="A149:A156"/>
    <mergeCell ref="S149:S151"/>
    <mergeCell ref="L150:L151"/>
    <mergeCell ref="N150:N151"/>
    <mergeCell ref="A158:A165"/>
    <mergeCell ref="S158:S160"/>
    <mergeCell ref="L159:L160"/>
    <mergeCell ref="N159:N160"/>
    <mergeCell ref="A167:A174"/>
    <mergeCell ref="S167:S169"/>
    <mergeCell ref="L168:L169"/>
    <mergeCell ref="N168:N169"/>
    <mergeCell ref="A176:A183"/>
    <mergeCell ref="S176:S178"/>
    <mergeCell ref="L177:L178"/>
    <mergeCell ref="N177:N178"/>
    <mergeCell ref="A185:A192"/>
    <mergeCell ref="S185:S187"/>
    <mergeCell ref="L186:L187"/>
    <mergeCell ref="N186:N187"/>
    <mergeCell ref="A194:A201"/>
    <mergeCell ref="S194:S196"/>
    <mergeCell ref="L195:L196"/>
    <mergeCell ref="N195:N196"/>
    <mergeCell ref="A203:A210"/>
    <mergeCell ref="S203:S205"/>
    <mergeCell ref="L204:L205"/>
    <mergeCell ref="N204:N205"/>
    <mergeCell ref="A212:A219"/>
    <mergeCell ref="S212:S214"/>
    <mergeCell ref="L213:L214"/>
    <mergeCell ref="N213:N214"/>
    <mergeCell ref="A221:A228"/>
    <mergeCell ref="S221:S223"/>
    <mergeCell ref="L222:L223"/>
    <mergeCell ref="N222:N223"/>
    <mergeCell ref="A230:A237"/>
    <mergeCell ref="S230:S232"/>
    <mergeCell ref="L231:L232"/>
    <mergeCell ref="N231:N232"/>
    <mergeCell ref="A239:A246"/>
    <mergeCell ref="S239:S241"/>
    <mergeCell ref="L240:L241"/>
    <mergeCell ref="N240:N241"/>
    <mergeCell ref="A248:A255"/>
    <mergeCell ref="S248:S250"/>
    <mergeCell ref="L249:L250"/>
    <mergeCell ref="N249:N250"/>
    <mergeCell ref="A257:A264"/>
    <mergeCell ref="S257:S259"/>
    <mergeCell ref="L258:L259"/>
    <mergeCell ref="N258:N259"/>
    <mergeCell ref="A266:A273"/>
    <mergeCell ref="S266:S268"/>
    <mergeCell ref="L267:L268"/>
    <mergeCell ref="N267:N268"/>
    <mergeCell ref="A275:A282"/>
    <mergeCell ref="S275:S277"/>
    <mergeCell ref="L276:L277"/>
    <mergeCell ref="N276:N277"/>
    <mergeCell ref="A284:A291"/>
    <mergeCell ref="S284:S286"/>
    <mergeCell ref="L285:L286"/>
    <mergeCell ref="N285:N286"/>
    <mergeCell ref="A293:A300"/>
    <mergeCell ref="S293:S295"/>
    <mergeCell ref="L294:L295"/>
    <mergeCell ref="N294:N295"/>
    <mergeCell ref="A302:A309"/>
    <mergeCell ref="S302:S304"/>
    <mergeCell ref="L303:L304"/>
    <mergeCell ref="N303:N304"/>
    <mergeCell ref="A311:A318"/>
    <mergeCell ref="S311:S313"/>
    <mergeCell ref="L312:L313"/>
    <mergeCell ref="N312:N313"/>
    <mergeCell ref="A320:A327"/>
    <mergeCell ref="S320:S322"/>
    <mergeCell ref="L321:L322"/>
    <mergeCell ref="N321:N322"/>
    <mergeCell ref="A329:A336"/>
    <mergeCell ref="S329:S331"/>
    <mergeCell ref="L330:L331"/>
    <mergeCell ref="N330:N331"/>
    <mergeCell ref="A338:A345"/>
    <mergeCell ref="S338:S340"/>
    <mergeCell ref="L339:L340"/>
    <mergeCell ref="N339:N340"/>
    <mergeCell ref="A347:A354"/>
    <mergeCell ref="S347:S349"/>
    <mergeCell ref="L348:L349"/>
    <mergeCell ref="N348:N349"/>
    <mergeCell ref="A356:A363"/>
    <mergeCell ref="S356:S358"/>
    <mergeCell ref="L357:L358"/>
    <mergeCell ref="N357:N358"/>
    <mergeCell ref="A365:A372"/>
    <mergeCell ref="S365:S367"/>
    <mergeCell ref="L366:L367"/>
    <mergeCell ref="N366:N367"/>
    <mergeCell ref="A374:A381"/>
    <mergeCell ref="S374:S376"/>
    <mergeCell ref="L375:L376"/>
    <mergeCell ref="N375:N376"/>
    <mergeCell ref="A383:A390"/>
    <mergeCell ref="S383:S385"/>
    <mergeCell ref="L384:L385"/>
    <mergeCell ref="N384:N385"/>
    <mergeCell ref="A392:A399"/>
    <mergeCell ref="S392:S394"/>
    <mergeCell ref="L393:L394"/>
    <mergeCell ref="N393:N394"/>
    <mergeCell ref="A401:A408"/>
    <mergeCell ref="S401:S403"/>
    <mergeCell ref="L402:L403"/>
    <mergeCell ref="N402:N403"/>
    <mergeCell ref="A410:A417"/>
    <mergeCell ref="S410:S412"/>
    <mergeCell ref="L411:L412"/>
    <mergeCell ref="N411:N412"/>
    <mergeCell ref="A419:A426"/>
    <mergeCell ref="S419:S421"/>
    <mergeCell ref="L420:L421"/>
    <mergeCell ref="N420:N421"/>
    <mergeCell ref="A428:A435"/>
    <mergeCell ref="S428:S430"/>
    <mergeCell ref="L429:L430"/>
    <mergeCell ref="N429:N430"/>
    <mergeCell ref="A437:A444"/>
    <mergeCell ref="S437:S439"/>
    <mergeCell ref="L438:L439"/>
    <mergeCell ref="N438:N439"/>
    <mergeCell ref="A446:A453"/>
    <mergeCell ref="S446:S448"/>
    <mergeCell ref="L447:L448"/>
    <mergeCell ref="N447:N448"/>
    <mergeCell ref="A455:A462"/>
    <mergeCell ref="S455:S457"/>
    <mergeCell ref="L456:L457"/>
    <mergeCell ref="N456:N457"/>
    <mergeCell ref="A464:A471"/>
    <mergeCell ref="S464:S466"/>
    <mergeCell ref="L465:L466"/>
    <mergeCell ref="N465:N466"/>
  </mergeCells>
  <printOptions/>
  <pageMargins left="0.66" right="0.6" top="0.75" bottom="0.75" header="0.5" footer="0.5"/>
  <pageSetup orientation="landscape" scale="91" r:id="rId4"/>
  <headerFooter alignWithMargins="0">
    <oddHeader xml:space="preserve">&amp;LPRINTED: &amp;D&amp;RPAGE  &amp;P  </oddHeader>
  </headerFooter>
  <rowBreaks count="3" manualBreakCount="3">
    <brk id="35" max="255" man="1"/>
    <brk id="69" max="255" man="1"/>
    <brk id="10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X27"/>
  <sheetViews>
    <sheetView showGridLines="0" showRowColHeaders="0" workbookViewId="0" topLeftCell="A1">
      <selection activeCell="I34" sqref="I34"/>
    </sheetView>
  </sheetViews>
  <sheetFormatPr defaultColWidth="9.140625" defaultRowHeight="12.75"/>
  <cols>
    <col min="1" max="1" width="24.00390625" style="0" customWidth="1"/>
    <col min="2" max="2" width="2.28125" style="0" customWidth="1"/>
    <col min="3" max="3" width="9.140625" style="11" customWidth="1"/>
    <col min="4" max="4" width="2.8515625" style="0" customWidth="1"/>
    <col min="5" max="5" width="2.7109375" style="2" customWidth="1"/>
    <col min="6" max="6" width="10.28125" style="11" customWidth="1"/>
    <col min="7" max="7" width="2.421875" style="0" customWidth="1"/>
    <col min="8" max="8" width="2.28125" style="0" customWidth="1"/>
    <col min="9" max="9" width="9.140625" style="11" customWidth="1"/>
    <col min="10" max="10" width="2.28125" style="0" customWidth="1"/>
    <col min="11" max="11" width="2.7109375" style="0" customWidth="1"/>
    <col min="12" max="12" width="10.57421875" style="11" customWidth="1"/>
    <col min="13" max="13" width="3.00390625" style="0" customWidth="1"/>
    <col min="14" max="14" width="2.8515625" style="0" customWidth="1"/>
    <col min="15" max="15" width="9.140625" style="11" customWidth="1"/>
    <col min="16" max="17" width="3.28125" style="0" customWidth="1"/>
    <col min="18" max="18" width="11.140625" style="0" customWidth="1"/>
    <col min="20" max="20" width="4.421875" style="0" hidden="1" customWidth="1"/>
    <col min="21" max="21" width="4.28125" style="0" hidden="1" customWidth="1"/>
    <col min="22" max="23" width="4.140625" style="0" hidden="1" customWidth="1"/>
    <col min="24" max="24" width="4.57421875" style="0" hidden="1" customWidth="1"/>
  </cols>
  <sheetData>
    <row r="1" ht="35.25" customHeight="1" thickBot="1"/>
    <row r="2" spans="2:17" ht="23.25" customHeight="1" thickBot="1">
      <c r="B2" s="93" t="s">
        <v>34</v>
      </c>
      <c r="C2" s="94"/>
      <c r="D2" s="95"/>
      <c r="E2" s="95"/>
      <c r="F2" s="94"/>
      <c r="G2" s="95"/>
      <c r="H2" s="95"/>
      <c r="I2" s="94"/>
      <c r="J2" s="95"/>
      <c r="K2" s="95"/>
      <c r="L2" s="94"/>
      <c r="M2" s="95"/>
      <c r="N2" s="95"/>
      <c r="O2" s="94"/>
      <c r="P2" s="96"/>
      <c r="Q2" s="51"/>
    </row>
    <row r="3" spans="2:17" s="6" customFormat="1" ht="12.75">
      <c r="B3" s="89" t="s">
        <v>24</v>
      </c>
      <c r="C3" s="90"/>
      <c r="D3" s="90"/>
      <c r="E3" s="86" t="s">
        <v>25</v>
      </c>
      <c r="F3" s="86"/>
      <c r="G3" s="86"/>
      <c r="H3" s="86" t="s">
        <v>26</v>
      </c>
      <c r="I3" s="86"/>
      <c r="J3" s="86"/>
      <c r="K3" s="86" t="s">
        <v>27</v>
      </c>
      <c r="L3" s="86"/>
      <c r="M3" s="86"/>
      <c r="N3" s="90" t="s">
        <v>28</v>
      </c>
      <c r="O3" s="90"/>
      <c r="P3" s="97"/>
      <c r="Q3" s="41"/>
    </row>
    <row r="4" spans="2:24" ht="12.75">
      <c r="B4" s="13"/>
      <c r="C4" s="14">
        <f>IF(T4&gt;Scoreboards!J$2,0,LARGE(Scoreboards!J$4:Scoreboards!J$514,T4))</f>
        <v>0</v>
      </c>
      <c r="D4" s="15"/>
      <c r="E4" s="16"/>
      <c r="F4" s="14">
        <f>IF(U4&gt;Scoreboards!$J$2,0,LARGE(Scoreboards!$J$4:Scoreboards!$J$514,U4))</f>
        <v>0</v>
      </c>
      <c r="G4" s="15"/>
      <c r="H4" s="15"/>
      <c r="I4" s="14">
        <f>IF(V4&gt;Scoreboards!$J$2,0,LARGE(Scoreboards!$J$4:Scoreboards!$J$514,V4))</f>
        <v>0</v>
      </c>
      <c r="J4" s="15"/>
      <c r="K4" s="15"/>
      <c r="L4" s="14">
        <f>IF(W4&gt;Scoreboards!$J$2,0,LARGE(Scoreboards!$J$4:Scoreboards!$J$514,W4))</f>
        <v>0</v>
      </c>
      <c r="M4" s="15"/>
      <c r="N4" s="15"/>
      <c r="O4" s="14">
        <f>IF(X4&gt;Scoreboards!$J$2,0,LARGE(Scoreboards!$J$4:Scoreboards!$J$514,X4))</f>
        <v>0</v>
      </c>
      <c r="P4" s="17"/>
      <c r="Q4" s="52"/>
      <c r="T4">
        <v>1</v>
      </c>
      <c r="U4">
        <v>11</v>
      </c>
      <c r="V4">
        <v>21</v>
      </c>
      <c r="W4">
        <v>31</v>
      </c>
      <c r="X4">
        <v>41</v>
      </c>
    </row>
    <row r="5" spans="2:24" ht="12.75">
      <c r="B5" s="13"/>
      <c r="C5" s="14">
        <f>IF(T5&gt;Scoreboards!J$2,0,LARGE(Scoreboards!J$4:Scoreboards!J$514,T5))</f>
        <v>0</v>
      </c>
      <c r="D5" s="15"/>
      <c r="E5" s="15"/>
      <c r="F5" s="14">
        <f>IF(U5&gt;Scoreboards!$J$2,0,LARGE(Scoreboards!$J$4:Scoreboards!$J$514,U5))</f>
        <v>0</v>
      </c>
      <c r="G5" s="15"/>
      <c r="H5" s="15"/>
      <c r="I5" s="14">
        <f>IF(V5&gt;Scoreboards!$J$2,0,LARGE(Scoreboards!$J$4:Scoreboards!$J$514,V5))</f>
        <v>0</v>
      </c>
      <c r="J5" s="15"/>
      <c r="K5" s="15"/>
      <c r="L5" s="14">
        <f>IF(W5&gt;Scoreboards!$J$2,0,LARGE(Scoreboards!$J$4:Scoreboards!$J$514,W5))</f>
        <v>0</v>
      </c>
      <c r="M5" s="15"/>
      <c r="N5" s="15"/>
      <c r="O5" s="14">
        <f>IF(X5&gt;Scoreboards!$J$2,0,LARGE(Scoreboards!$J$4:Scoreboards!$J$514,X5))</f>
        <v>0</v>
      </c>
      <c r="P5" s="17"/>
      <c r="Q5" s="52"/>
      <c r="T5">
        <v>2</v>
      </c>
      <c r="U5">
        <v>12</v>
      </c>
      <c r="V5">
        <v>22</v>
      </c>
      <c r="W5">
        <v>32</v>
      </c>
      <c r="X5">
        <v>42</v>
      </c>
    </row>
    <row r="6" spans="2:24" ht="13.5" thickBot="1">
      <c r="B6" s="13"/>
      <c r="C6" s="14">
        <f>IF(T6&gt;Scoreboards!J$2,0,LARGE(Scoreboards!J$4:Scoreboards!J$514,T6))</f>
        <v>0</v>
      </c>
      <c r="D6" s="15"/>
      <c r="E6" s="15"/>
      <c r="F6" s="14">
        <f>IF(U6&gt;Scoreboards!$J$2,0,LARGE(Scoreboards!$J$4:Scoreboards!$J$514,U6))</f>
        <v>0</v>
      </c>
      <c r="G6" s="15"/>
      <c r="H6" s="15"/>
      <c r="I6" s="14">
        <f>IF(V6&gt;Scoreboards!$J$2,0,LARGE(Scoreboards!$J$4:Scoreboards!$J$514,V6))</f>
        <v>0</v>
      </c>
      <c r="J6" s="15"/>
      <c r="K6" s="15"/>
      <c r="L6" s="14">
        <f>IF(W6&gt;Scoreboards!$J$2,0,LARGE(Scoreboards!$J$4:Scoreboards!$J$514,W6))</f>
        <v>0</v>
      </c>
      <c r="M6" s="15"/>
      <c r="N6" s="15"/>
      <c r="O6" s="14">
        <f>IF(X6&gt;Scoreboards!$J$2,0,LARGE(Scoreboards!$J$4:Scoreboards!$J$514,X6))</f>
        <v>0</v>
      </c>
      <c r="P6" s="17"/>
      <c r="Q6" s="52"/>
      <c r="T6">
        <v>3</v>
      </c>
      <c r="U6">
        <v>13</v>
      </c>
      <c r="V6">
        <v>23</v>
      </c>
      <c r="W6">
        <v>33</v>
      </c>
      <c r="X6">
        <v>43</v>
      </c>
    </row>
    <row r="7" spans="2:24" ht="13.5" thickBot="1">
      <c r="B7" s="13"/>
      <c r="C7" s="14">
        <f>IF(T7&gt;Scoreboards!J$2,0,LARGE(Scoreboards!J$4:Scoreboards!J$514,T7))</f>
        <v>0</v>
      </c>
      <c r="D7" s="15"/>
      <c r="E7" s="15"/>
      <c r="F7" s="14">
        <f>IF(U7&gt;Scoreboards!$J$2,0,LARGE(Scoreboards!$J$4:Scoreboards!$J$514,U7))</f>
        <v>0</v>
      </c>
      <c r="G7" s="15"/>
      <c r="H7" s="15"/>
      <c r="I7" s="14">
        <f>IF(V7&gt;Scoreboards!$J$2,0,LARGE(Scoreboards!$J$4:Scoreboards!$J$514,V7))</f>
        <v>0</v>
      </c>
      <c r="J7" s="15"/>
      <c r="K7" s="15"/>
      <c r="L7" s="14">
        <f>IF(W7&gt;Scoreboards!$J$2,0,LARGE(Scoreboards!$J$4:Scoreboards!$J$514,W7))</f>
        <v>0</v>
      </c>
      <c r="M7" s="15"/>
      <c r="N7" s="15"/>
      <c r="O7" s="14">
        <f>IF(X7&gt;Scoreboards!$J$2,0,LARGE(Scoreboards!$J$4:Scoreboards!$J$514,X7))</f>
        <v>0</v>
      </c>
      <c r="P7" s="17"/>
      <c r="Q7" s="53"/>
      <c r="R7" s="42" t="s">
        <v>50</v>
      </c>
      <c r="S7" s="43" t="s">
        <v>59</v>
      </c>
      <c r="T7">
        <v>4</v>
      </c>
      <c r="U7">
        <v>14</v>
      </c>
      <c r="V7">
        <v>24</v>
      </c>
      <c r="W7">
        <v>34</v>
      </c>
      <c r="X7">
        <v>44</v>
      </c>
    </row>
    <row r="8" spans="2:24" ht="12.75">
      <c r="B8" s="13"/>
      <c r="C8" s="14">
        <f>IF(T8&gt;Scoreboards!J$2,0,LARGE(Scoreboards!J$4:Scoreboards!J$514,T8))</f>
        <v>0</v>
      </c>
      <c r="D8" s="15"/>
      <c r="E8" s="15"/>
      <c r="F8" s="14">
        <f>IF(U8&gt;Scoreboards!$J$2,0,LARGE(Scoreboards!$J$4:Scoreboards!$J$514,U8))</f>
        <v>0</v>
      </c>
      <c r="G8" s="15"/>
      <c r="H8" s="15"/>
      <c r="I8" s="14">
        <f>IF(V8&gt;Scoreboards!$J$2,0,LARGE(Scoreboards!$J$4:Scoreboards!$J$514,V8))</f>
        <v>0</v>
      </c>
      <c r="J8" s="15"/>
      <c r="K8" s="15"/>
      <c r="L8" s="14">
        <f>IF(W8&gt;Scoreboards!$J$2,0,LARGE(Scoreboards!$J$4:Scoreboards!$J$514,W8))</f>
        <v>0</v>
      </c>
      <c r="M8" s="15"/>
      <c r="N8" s="15"/>
      <c r="O8" s="14">
        <f>IF(X8&gt;Scoreboards!$J$2,0,LARGE(Scoreboards!$J$4:Scoreboards!$J$514,X8))</f>
        <v>0</v>
      </c>
      <c r="P8" s="17"/>
      <c r="Q8" s="52"/>
      <c r="R8" s="44" t="s">
        <v>64</v>
      </c>
      <c r="S8" s="45">
        <f>COUNTIF($C$4:$O$26,"&gt;=100")</f>
        <v>0</v>
      </c>
      <c r="T8">
        <v>5</v>
      </c>
      <c r="U8">
        <v>15</v>
      </c>
      <c r="V8">
        <v>25</v>
      </c>
      <c r="W8">
        <v>35</v>
      </c>
      <c r="X8">
        <v>45</v>
      </c>
    </row>
    <row r="9" spans="2:24" ht="12.75">
      <c r="B9" s="13"/>
      <c r="C9" s="14">
        <f>IF(T9&gt;Scoreboards!J$2,0,LARGE(Scoreboards!J$4:Scoreboards!J$514,T9))</f>
        <v>0</v>
      </c>
      <c r="D9" s="15"/>
      <c r="E9" s="15"/>
      <c r="F9" s="14">
        <f>IF(U9&gt;Scoreboards!$J$2,0,LARGE(Scoreboards!$J$4:Scoreboards!$J$514,U9))</f>
        <v>0</v>
      </c>
      <c r="G9" s="15"/>
      <c r="H9" s="15"/>
      <c r="I9" s="14">
        <f>IF(V9&gt;Scoreboards!$J$2,0,LARGE(Scoreboards!$J$4:Scoreboards!$J$514,V9))</f>
        <v>0</v>
      </c>
      <c r="J9" s="15"/>
      <c r="K9" s="15"/>
      <c r="L9" s="14">
        <f>IF(W9&gt;Scoreboards!$J$2,0,LARGE(Scoreboards!$J$4:Scoreboards!$J$514,W9))</f>
        <v>0</v>
      </c>
      <c r="M9" s="15"/>
      <c r="N9" s="15"/>
      <c r="O9" s="14">
        <f>IF(X9&gt;Scoreboards!$J$2,0,LARGE(Scoreboards!$J$4:Scoreboards!$J$514,X9))</f>
        <v>0</v>
      </c>
      <c r="P9" s="17"/>
      <c r="Q9" s="52"/>
      <c r="R9" s="46" t="s">
        <v>65</v>
      </c>
      <c r="S9" s="47">
        <f>COUNTIF($C$4:$O$26,"&gt;=90")-S8</f>
        <v>0</v>
      </c>
      <c r="T9">
        <v>6</v>
      </c>
      <c r="U9">
        <v>16</v>
      </c>
      <c r="V9">
        <v>26</v>
      </c>
      <c r="W9">
        <v>36</v>
      </c>
      <c r="X9">
        <v>46</v>
      </c>
    </row>
    <row r="10" spans="2:24" ht="12.75">
      <c r="B10" s="13"/>
      <c r="C10" s="14">
        <f>IF(T10&gt;Scoreboards!J$2,0,LARGE(Scoreboards!J$4:Scoreboards!J$514,T10))</f>
        <v>0</v>
      </c>
      <c r="D10" s="15"/>
      <c r="E10" s="15"/>
      <c r="F10" s="14">
        <f>IF(U10&gt;Scoreboards!$J$2,0,LARGE(Scoreboards!$J$4:Scoreboards!$J$514,U10))</f>
        <v>0</v>
      </c>
      <c r="G10" s="15"/>
      <c r="H10" s="15"/>
      <c r="I10" s="14">
        <f>IF(V10&gt;Scoreboards!$J$2,0,LARGE(Scoreboards!$J$4:Scoreboards!$J$514,V10))</f>
        <v>0</v>
      </c>
      <c r="J10" s="15"/>
      <c r="K10" s="15"/>
      <c r="L10" s="14">
        <f>IF(W10&gt;Scoreboards!$J$2,0,LARGE(Scoreboards!$J$4:Scoreboards!$J$514,W10))</f>
        <v>0</v>
      </c>
      <c r="M10" s="15"/>
      <c r="N10" s="15"/>
      <c r="O10" s="14">
        <f>IF(X10&gt;Scoreboards!$J$2,0,LARGE(Scoreboards!$J$4:Scoreboards!$J$514,X10))</f>
        <v>0</v>
      </c>
      <c r="P10" s="17"/>
      <c r="Q10" s="52"/>
      <c r="R10" s="46" t="s">
        <v>51</v>
      </c>
      <c r="S10" s="47">
        <f>COUNTIF($C$4:$O$26,"&gt;=80")-SUM(S8:S9)</f>
        <v>0</v>
      </c>
      <c r="T10">
        <v>7</v>
      </c>
      <c r="U10">
        <v>17</v>
      </c>
      <c r="V10">
        <v>27</v>
      </c>
      <c r="W10">
        <v>37</v>
      </c>
      <c r="X10">
        <v>47</v>
      </c>
    </row>
    <row r="11" spans="2:24" ht="12.75">
      <c r="B11" s="13"/>
      <c r="C11" s="14">
        <f>IF(T11&gt;Scoreboards!J$2,0,LARGE(Scoreboards!J$4:Scoreboards!J$514,T11))</f>
        <v>0</v>
      </c>
      <c r="D11" s="15"/>
      <c r="E11" s="16"/>
      <c r="F11" s="14">
        <f>IF(U11&gt;Scoreboards!$J$2,0,LARGE(Scoreboards!$J$4:Scoreboards!$J$514,U11))</f>
        <v>0</v>
      </c>
      <c r="G11" s="15"/>
      <c r="H11" s="15"/>
      <c r="I11" s="14">
        <f>IF(V11&gt;Scoreboards!$J$2,0,LARGE(Scoreboards!$J$4:Scoreboards!$J$514,V11))</f>
        <v>0</v>
      </c>
      <c r="J11" s="15"/>
      <c r="K11" s="15"/>
      <c r="L11" s="14">
        <f>IF(W11&gt;Scoreboards!$J$2,0,LARGE(Scoreboards!$J$4:Scoreboards!$J$514,W11))</f>
        <v>0</v>
      </c>
      <c r="M11" s="15"/>
      <c r="N11" s="15"/>
      <c r="O11" s="14">
        <f>IF(X11&gt;Scoreboards!$J$2,0,LARGE(Scoreboards!$J$4:Scoreboards!$J$514,X11))</f>
        <v>0</v>
      </c>
      <c r="P11" s="17"/>
      <c r="Q11" s="52"/>
      <c r="R11" s="46" t="s">
        <v>52</v>
      </c>
      <c r="S11" s="47">
        <f>COUNTIF($C$4:$O$26,"&gt;=70")-SUM(S8:S10)</f>
        <v>0</v>
      </c>
      <c r="T11">
        <v>8</v>
      </c>
      <c r="U11">
        <v>18</v>
      </c>
      <c r="V11">
        <v>28</v>
      </c>
      <c r="W11">
        <v>38</v>
      </c>
      <c r="X11">
        <v>48</v>
      </c>
    </row>
    <row r="12" spans="2:24" ht="12.75">
      <c r="B12" s="13"/>
      <c r="C12" s="14">
        <f>IF(T12&gt;Scoreboards!J$2,0,LARGE(Scoreboards!J$4:Scoreboards!J$514,T12))</f>
        <v>0</v>
      </c>
      <c r="D12" s="15"/>
      <c r="E12" s="16"/>
      <c r="F12" s="14">
        <f>IF(U12&gt;Scoreboards!$J$2,0,LARGE(Scoreboards!$J$4:Scoreboards!$J$514,U12))</f>
        <v>0</v>
      </c>
      <c r="G12" s="15"/>
      <c r="H12" s="15"/>
      <c r="I12" s="14">
        <f>IF(V12&gt;Scoreboards!$J$2,0,LARGE(Scoreboards!$J$4:Scoreboards!$J$514,V12))</f>
        <v>0</v>
      </c>
      <c r="J12" s="15"/>
      <c r="K12" s="15"/>
      <c r="L12" s="14">
        <f>IF(W12&gt;Scoreboards!$J$2,0,LARGE(Scoreboards!$J$4:Scoreboards!$J$514,W12))</f>
        <v>0</v>
      </c>
      <c r="M12" s="15"/>
      <c r="N12" s="15"/>
      <c r="O12" s="14">
        <f>IF(X12&gt;Scoreboards!$J$2,0,LARGE(Scoreboards!$J$4:Scoreboards!$J$514,X12))</f>
        <v>0</v>
      </c>
      <c r="P12" s="17"/>
      <c r="Q12" s="52"/>
      <c r="R12" s="46" t="s">
        <v>53</v>
      </c>
      <c r="S12" s="47">
        <f>COUNTIF($C$4:$O$26,"&gt;=60")-SUM(S8:S11)</f>
        <v>0</v>
      </c>
      <c r="T12">
        <v>9</v>
      </c>
      <c r="U12">
        <v>19</v>
      </c>
      <c r="V12">
        <v>29</v>
      </c>
      <c r="W12">
        <v>39</v>
      </c>
      <c r="X12">
        <v>49</v>
      </c>
    </row>
    <row r="13" spans="2:24" ht="12.75">
      <c r="B13" s="13"/>
      <c r="C13" s="14">
        <f>IF(T13&gt;Scoreboards!J$2,0,LARGE(Scoreboards!J$4:Scoreboards!J$514,T13))</f>
        <v>0</v>
      </c>
      <c r="D13" s="15"/>
      <c r="E13" s="16"/>
      <c r="F13" s="14">
        <f>IF(U13&gt;Scoreboards!$J$2,0,LARGE(Scoreboards!$J$4:Scoreboards!$J$514,U13))</f>
        <v>0</v>
      </c>
      <c r="G13" s="15"/>
      <c r="H13" s="15"/>
      <c r="I13" s="14">
        <f>IF(V13&gt;Scoreboards!$J$2,0,LARGE(Scoreboards!$J$4:Scoreboards!$J$514,V13))</f>
        <v>0</v>
      </c>
      <c r="J13" s="15"/>
      <c r="K13" s="15"/>
      <c r="L13" s="14">
        <f>IF(W13&gt;Scoreboards!$J$2,0,LARGE(Scoreboards!$J$4:Scoreboards!$J$514,W13))</f>
        <v>0</v>
      </c>
      <c r="M13" s="15"/>
      <c r="N13" s="15"/>
      <c r="O13" s="14">
        <f>IF(X13&gt;Scoreboards!$J$2,0,LARGE(Scoreboards!$J$4:Scoreboards!$J$514,X13))</f>
        <v>0</v>
      </c>
      <c r="P13" s="17"/>
      <c r="Q13" s="52"/>
      <c r="R13" s="46" t="s">
        <v>54</v>
      </c>
      <c r="S13" s="47">
        <f>COUNTIF($C$4:$O$26,"&gt;=50")-SUM(S8:S12)</f>
        <v>0</v>
      </c>
      <c r="T13">
        <v>10</v>
      </c>
      <c r="U13">
        <v>20</v>
      </c>
      <c r="V13">
        <v>30</v>
      </c>
      <c r="W13">
        <v>40</v>
      </c>
      <c r="X13">
        <v>50</v>
      </c>
    </row>
    <row r="14" spans="2:19" ht="12.75">
      <c r="B14" s="23"/>
      <c r="C14" s="24"/>
      <c r="D14" s="25"/>
      <c r="E14" s="26"/>
      <c r="F14" s="24"/>
      <c r="G14" s="25"/>
      <c r="H14" s="25"/>
      <c r="I14" s="24"/>
      <c r="J14" s="25"/>
      <c r="K14" s="25"/>
      <c r="L14" s="24"/>
      <c r="M14" s="25"/>
      <c r="N14" s="25"/>
      <c r="O14" s="24"/>
      <c r="P14" s="27"/>
      <c r="Q14" s="52"/>
      <c r="R14" s="46" t="s">
        <v>55</v>
      </c>
      <c r="S14" s="47">
        <f>COUNTIF($C$4:$O$26,"&gt;=40")-SUM(S8:S13)</f>
        <v>0</v>
      </c>
    </row>
    <row r="15" spans="2:19" ht="12.75">
      <c r="B15" s="23"/>
      <c r="C15" s="24"/>
      <c r="D15" s="25"/>
      <c r="E15" s="26"/>
      <c r="F15" s="24"/>
      <c r="G15" s="25"/>
      <c r="H15" s="25"/>
      <c r="I15" s="24"/>
      <c r="J15" s="25"/>
      <c r="K15" s="25"/>
      <c r="L15" s="24"/>
      <c r="M15" s="25"/>
      <c r="N15" s="25"/>
      <c r="O15" s="24"/>
      <c r="P15" s="27"/>
      <c r="Q15" s="52"/>
      <c r="R15" s="46" t="s">
        <v>56</v>
      </c>
      <c r="S15" s="47">
        <f>COUNTIF($C$4:$O$26,"&gt;=30")-SUM(S8:S14)</f>
        <v>0</v>
      </c>
    </row>
    <row r="16" spans="2:19" ht="12.75">
      <c r="B16" s="91" t="s">
        <v>29</v>
      </c>
      <c r="C16" s="87"/>
      <c r="D16" s="87"/>
      <c r="E16" s="86" t="s">
        <v>30</v>
      </c>
      <c r="F16" s="92"/>
      <c r="G16" s="92"/>
      <c r="H16" s="86" t="s">
        <v>31</v>
      </c>
      <c r="I16" s="87"/>
      <c r="J16" s="87"/>
      <c r="K16" s="86" t="s">
        <v>32</v>
      </c>
      <c r="L16" s="87"/>
      <c r="M16" s="87"/>
      <c r="N16" s="86" t="s">
        <v>33</v>
      </c>
      <c r="O16" s="87"/>
      <c r="P16" s="88"/>
      <c r="Q16" s="54"/>
      <c r="R16" s="46" t="s">
        <v>57</v>
      </c>
      <c r="S16" s="47">
        <f>COUNTIF($C$4:$O$26,"&gt;=20")-SUM(S8:S15)</f>
        <v>0</v>
      </c>
    </row>
    <row r="17" spans="2:24" ht="12.75">
      <c r="B17" s="13"/>
      <c r="C17" s="14">
        <f>IF(T17&gt;Scoreboards!$J$2,0,LARGE(Scoreboards!$J$4:Scoreboards!$J$514,T17))</f>
        <v>0</v>
      </c>
      <c r="D17" s="15"/>
      <c r="E17" s="16"/>
      <c r="F17" s="14">
        <f>IF(U17&gt;Scoreboards!$J$2,0,LARGE(Scoreboards!$J$4:Scoreboards!$J$514,U17))</f>
        <v>0</v>
      </c>
      <c r="G17" s="15"/>
      <c r="H17" s="15"/>
      <c r="I17" s="14">
        <f>IF(V17&gt;Scoreboards!$J$2,0,LARGE(Scoreboards!$J$4:Scoreboards!$J$514,V17))</f>
        <v>0</v>
      </c>
      <c r="J17" s="15"/>
      <c r="K17" s="15"/>
      <c r="L17" s="14">
        <f>IF(W17&gt;Scoreboards!$J$2,0,LARGE(Scoreboards!$J$4:Scoreboards!$J$514,W17))</f>
        <v>0</v>
      </c>
      <c r="M17" s="15"/>
      <c r="N17" s="15"/>
      <c r="O17" s="14">
        <f>IF(X17&gt;Scoreboards!$J$2,0,LARGE(Scoreboards!$J$4:Scoreboards!$J$514,X17))</f>
        <v>0</v>
      </c>
      <c r="P17" s="17"/>
      <c r="Q17" s="52"/>
      <c r="R17" s="46" t="s">
        <v>58</v>
      </c>
      <c r="S17" s="47">
        <f>COUNTIF($C$4:$O$26,"&gt;=10")-SUM(S8:S16)</f>
        <v>0</v>
      </c>
      <c r="T17">
        <v>51</v>
      </c>
      <c r="U17">
        <v>61</v>
      </c>
      <c r="V17">
        <v>71</v>
      </c>
      <c r="W17">
        <v>81</v>
      </c>
      <c r="X17">
        <v>91</v>
      </c>
    </row>
    <row r="18" spans="2:24" ht="12.75">
      <c r="B18" s="13"/>
      <c r="C18" s="14">
        <f>IF(T18&gt;Scoreboards!$J$2,0,LARGE(Scoreboards!$J$4:Scoreboards!$J$514,T18))</f>
        <v>0</v>
      </c>
      <c r="D18" s="15"/>
      <c r="E18" s="16"/>
      <c r="F18" s="14">
        <f>IF(U18&gt;Scoreboards!$J$2,0,LARGE(Scoreboards!$J$4:Scoreboards!$J$514,U18))</f>
        <v>0</v>
      </c>
      <c r="G18" s="15"/>
      <c r="H18" s="15"/>
      <c r="I18" s="14">
        <f>IF(V18&gt;Scoreboards!$J$2,0,LARGE(Scoreboards!$J$4:Scoreboards!$J$514,V18))</f>
        <v>0</v>
      </c>
      <c r="J18" s="15"/>
      <c r="K18" s="15"/>
      <c r="L18" s="14">
        <f>IF(W18&gt;Scoreboards!$J$2,0,LARGE(Scoreboards!$J$4:Scoreboards!$J$514,W18))</f>
        <v>0</v>
      </c>
      <c r="M18" s="15"/>
      <c r="N18" s="15"/>
      <c r="O18" s="14">
        <f>IF(X18&gt;Scoreboards!$J$2,0,LARGE(Scoreboards!$J$4:Scoreboards!$J$514,X18))</f>
        <v>0</v>
      </c>
      <c r="P18" s="17"/>
      <c r="Q18" s="52"/>
      <c r="R18" s="46" t="s">
        <v>60</v>
      </c>
      <c r="S18" s="47">
        <f>COUNTIF($C$4:$O$26,"&gt;0")-SUM(S8:S17)</f>
        <v>0</v>
      </c>
      <c r="T18">
        <v>52</v>
      </c>
      <c r="U18">
        <v>62</v>
      </c>
      <c r="V18">
        <v>72</v>
      </c>
      <c r="W18">
        <v>82</v>
      </c>
      <c r="X18">
        <v>92</v>
      </c>
    </row>
    <row r="19" spans="2:24" ht="13.5" thickBot="1">
      <c r="B19" s="13"/>
      <c r="C19" s="14">
        <f>IF(T19&gt;Scoreboards!$J$2,0,LARGE(Scoreboards!$J$4:Scoreboards!$J$514,T19))</f>
        <v>0</v>
      </c>
      <c r="D19" s="15"/>
      <c r="E19" s="16"/>
      <c r="F19" s="14">
        <f>IF(U19&gt;Scoreboards!$J$2,0,LARGE(Scoreboards!$J$4:Scoreboards!$J$514,U19))</f>
        <v>0</v>
      </c>
      <c r="G19" s="15"/>
      <c r="H19" s="15"/>
      <c r="I19" s="14">
        <f>IF(V19&gt;Scoreboards!$J$2,0,LARGE(Scoreboards!$J$4:Scoreboards!$J$514,V19))</f>
        <v>0</v>
      </c>
      <c r="J19" s="15"/>
      <c r="K19" s="15"/>
      <c r="L19" s="14">
        <f>IF(W19&gt;Scoreboards!$J$2,0,LARGE(Scoreboards!$J$4:Scoreboards!$J$514,W19))</f>
        <v>0</v>
      </c>
      <c r="M19" s="15"/>
      <c r="N19" s="15"/>
      <c r="O19" s="14">
        <f>IF(X19&gt;Scoreboards!$J$2,0,LARGE(Scoreboards!$J$4:Scoreboards!$J$514,X19))</f>
        <v>0</v>
      </c>
      <c r="P19" s="17"/>
      <c r="Q19" s="52"/>
      <c r="R19" s="48" t="s">
        <v>61</v>
      </c>
      <c r="S19" s="49">
        <f>COUNTIF($C$4:$O$26,"=0")</f>
        <v>100</v>
      </c>
      <c r="T19">
        <v>53</v>
      </c>
      <c r="U19">
        <v>63</v>
      </c>
      <c r="V19">
        <v>73</v>
      </c>
      <c r="W19">
        <v>83</v>
      </c>
      <c r="X19">
        <v>93</v>
      </c>
    </row>
    <row r="20" spans="2:24" ht="12.75">
      <c r="B20" s="13"/>
      <c r="C20" s="14">
        <f>IF(T20&gt;Scoreboards!$J$2,0,LARGE(Scoreboards!$J$4:Scoreboards!$J$514,T20))</f>
        <v>0</v>
      </c>
      <c r="D20" s="15"/>
      <c r="E20" s="16"/>
      <c r="F20" s="14">
        <f>IF(U20&gt;Scoreboards!$J$2,0,LARGE(Scoreboards!$J$4:Scoreboards!$J$514,U20))</f>
        <v>0</v>
      </c>
      <c r="G20" s="15"/>
      <c r="H20" s="15"/>
      <c r="I20" s="14">
        <f>IF(V20&gt;Scoreboards!$J$2,0,LARGE(Scoreboards!$J$4:Scoreboards!$J$514,V20))</f>
        <v>0</v>
      </c>
      <c r="J20" s="15"/>
      <c r="K20" s="15"/>
      <c r="L20" s="14">
        <f>IF(W20&gt;Scoreboards!$J$2,0,LARGE(Scoreboards!$J$4:Scoreboards!$J$514,W20))</f>
        <v>0</v>
      </c>
      <c r="M20" s="15"/>
      <c r="N20" s="15"/>
      <c r="O20" s="14">
        <f>IF(X20&gt;Scoreboards!$J$2,0,LARGE(Scoreboards!$J$4:Scoreboards!$J$514,X20))</f>
        <v>0</v>
      </c>
      <c r="P20" s="17"/>
      <c r="Q20" s="52"/>
      <c r="T20">
        <v>54</v>
      </c>
      <c r="U20">
        <v>64</v>
      </c>
      <c r="V20">
        <v>74</v>
      </c>
      <c r="W20">
        <v>84</v>
      </c>
      <c r="X20">
        <v>94</v>
      </c>
    </row>
    <row r="21" spans="2:24" ht="12.75">
      <c r="B21" s="13"/>
      <c r="C21" s="14">
        <f>IF(T21&gt;Scoreboards!$J$2,0,LARGE(Scoreboards!$J$4:Scoreboards!$J$514,T21))</f>
        <v>0</v>
      </c>
      <c r="D21" s="15"/>
      <c r="E21" s="16"/>
      <c r="F21" s="14">
        <f>IF(U21&gt;Scoreboards!$J$2,0,LARGE(Scoreboards!$J$4:Scoreboards!$J$514,U21))</f>
        <v>0</v>
      </c>
      <c r="G21" s="15"/>
      <c r="H21" s="15"/>
      <c r="I21" s="14">
        <f>IF(V21&gt;Scoreboards!$J$2,0,LARGE(Scoreboards!$J$4:Scoreboards!$J$514,V21))</f>
        <v>0</v>
      </c>
      <c r="J21" s="15"/>
      <c r="K21" s="15"/>
      <c r="L21" s="14">
        <f>IF(W21&gt;Scoreboards!$J$2,0,LARGE(Scoreboards!$J$4:Scoreboards!$J$514,W21))</f>
        <v>0</v>
      </c>
      <c r="M21" s="15"/>
      <c r="N21" s="15"/>
      <c r="O21" s="14">
        <f>IF(X21&gt;Scoreboards!$J$2,0,LARGE(Scoreboards!$J$4:Scoreboards!$J$514,X21))</f>
        <v>0</v>
      </c>
      <c r="P21" s="17"/>
      <c r="Q21" s="52"/>
      <c r="T21">
        <v>55</v>
      </c>
      <c r="U21">
        <v>65</v>
      </c>
      <c r="V21">
        <v>75</v>
      </c>
      <c r="W21">
        <v>85</v>
      </c>
      <c r="X21">
        <v>95</v>
      </c>
    </row>
    <row r="22" spans="2:24" ht="12.75">
      <c r="B22" s="13"/>
      <c r="C22" s="14">
        <f>IF(T22&gt;Scoreboards!$J$2,0,LARGE(Scoreboards!$J$4:Scoreboards!$J$514,T22))</f>
        <v>0</v>
      </c>
      <c r="D22" s="15"/>
      <c r="E22" s="16"/>
      <c r="F22" s="14">
        <f>IF(U22&gt;Scoreboards!$J$2,0,LARGE(Scoreboards!$J$4:Scoreboards!$J$514,U22))</f>
        <v>0</v>
      </c>
      <c r="G22" s="15"/>
      <c r="H22" s="15"/>
      <c r="I22" s="14">
        <f>IF(V22&gt;Scoreboards!$J$2,0,LARGE(Scoreboards!$J$4:Scoreboards!$J$514,V22))</f>
        <v>0</v>
      </c>
      <c r="J22" s="15"/>
      <c r="K22" s="15"/>
      <c r="L22" s="14">
        <f>IF(W22&gt;Scoreboards!$J$2,0,LARGE(Scoreboards!$J$4:Scoreboards!$J$514,W22))</f>
        <v>0</v>
      </c>
      <c r="M22" s="15"/>
      <c r="N22" s="15"/>
      <c r="O22" s="14">
        <f>IF(X22&gt;Scoreboards!$J$2,0,LARGE(Scoreboards!$J$4:Scoreboards!$J$514,X22))</f>
        <v>0</v>
      </c>
      <c r="P22" s="17"/>
      <c r="Q22" s="52"/>
      <c r="T22">
        <v>56</v>
      </c>
      <c r="U22">
        <v>66</v>
      </c>
      <c r="V22">
        <v>76</v>
      </c>
      <c r="W22">
        <v>86</v>
      </c>
      <c r="X22">
        <v>96</v>
      </c>
    </row>
    <row r="23" spans="2:24" ht="12.75">
      <c r="B23" s="13"/>
      <c r="C23" s="14">
        <f>IF(T23&gt;Scoreboards!$J$2,0,LARGE(Scoreboards!$J$4:Scoreboards!$J$514,T23))</f>
        <v>0</v>
      </c>
      <c r="D23" s="15"/>
      <c r="E23" s="16"/>
      <c r="F23" s="14">
        <f>IF(U23&gt;Scoreboards!$J$2,0,LARGE(Scoreboards!$J$4:Scoreboards!$J$514,U23))</f>
        <v>0</v>
      </c>
      <c r="G23" s="15"/>
      <c r="H23" s="15"/>
      <c r="I23" s="14">
        <f>IF(V23&gt;Scoreboards!$J$2,0,LARGE(Scoreboards!$J$4:Scoreboards!$J$514,V23))</f>
        <v>0</v>
      </c>
      <c r="J23" s="15"/>
      <c r="K23" s="15"/>
      <c r="L23" s="14">
        <f>IF(W23&gt;Scoreboards!$J$2,0,LARGE(Scoreboards!$J$4:Scoreboards!$J$514,W23))</f>
        <v>0</v>
      </c>
      <c r="M23" s="15"/>
      <c r="N23" s="15"/>
      <c r="O23" s="14">
        <f>IF(X23&gt;Scoreboards!$J$2,0,LARGE(Scoreboards!$J$4:Scoreboards!$J$514,X23))</f>
        <v>0</v>
      </c>
      <c r="P23" s="17"/>
      <c r="Q23" s="52"/>
      <c r="T23">
        <v>57</v>
      </c>
      <c r="U23">
        <v>67</v>
      </c>
      <c r="V23">
        <v>77</v>
      </c>
      <c r="W23">
        <v>87</v>
      </c>
      <c r="X23">
        <v>97</v>
      </c>
    </row>
    <row r="24" spans="2:24" ht="12.75">
      <c r="B24" s="13"/>
      <c r="C24" s="14">
        <f>IF(T24&gt;Scoreboards!$J$2,0,LARGE(Scoreboards!$J$4:Scoreboards!$J$514,T24))</f>
        <v>0</v>
      </c>
      <c r="D24" s="15"/>
      <c r="E24" s="16"/>
      <c r="F24" s="14">
        <f>IF(U24&gt;Scoreboards!$J$2,0,LARGE(Scoreboards!$J$4:Scoreboards!$J$514,U24))</f>
        <v>0</v>
      </c>
      <c r="G24" s="15"/>
      <c r="H24" s="15"/>
      <c r="I24" s="14">
        <f>IF(V24&gt;Scoreboards!$J$2,0,LARGE(Scoreboards!$J$4:Scoreboards!$J$514,V24))</f>
        <v>0</v>
      </c>
      <c r="J24" s="15"/>
      <c r="K24" s="15"/>
      <c r="L24" s="14">
        <f>IF(W24&gt;Scoreboards!$J$2,0,LARGE(Scoreboards!$J$4:Scoreboards!$J$514,W24))</f>
        <v>0</v>
      </c>
      <c r="M24" s="15"/>
      <c r="N24" s="15"/>
      <c r="O24" s="14">
        <f>IF(X24&gt;Scoreboards!$J$2,0,LARGE(Scoreboards!$J$4:Scoreboards!$J$514,X24))</f>
        <v>0</v>
      </c>
      <c r="P24" s="17"/>
      <c r="Q24" s="52"/>
      <c r="T24">
        <v>58</v>
      </c>
      <c r="U24">
        <v>68</v>
      </c>
      <c r="V24">
        <v>78</v>
      </c>
      <c r="W24">
        <v>88</v>
      </c>
      <c r="X24">
        <v>98</v>
      </c>
    </row>
    <row r="25" spans="2:24" ht="12.75">
      <c r="B25" s="13"/>
      <c r="C25" s="14">
        <f>IF(T25&gt;Scoreboards!$J$2,0,LARGE(Scoreboards!$J$4:Scoreboards!$J$514,T25))</f>
        <v>0</v>
      </c>
      <c r="D25" s="15"/>
      <c r="E25" s="16"/>
      <c r="F25" s="14">
        <f>IF(U25&gt;Scoreboards!$J$2,0,LARGE(Scoreboards!$J$4:Scoreboards!$J$514,U25))</f>
        <v>0</v>
      </c>
      <c r="G25" s="15"/>
      <c r="H25" s="15"/>
      <c r="I25" s="14">
        <f>IF(V25&gt;Scoreboards!$J$2,0,LARGE(Scoreboards!$J$4:Scoreboards!$J$514,V25))</f>
        <v>0</v>
      </c>
      <c r="J25" s="15"/>
      <c r="K25" s="15"/>
      <c r="L25" s="14">
        <f>IF(W25&gt;Scoreboards!$J$2,0,LARGE(Scoreboards!$J$4:Scoreboards!$J$514,W25))</f>
        <v>0</v>
      </c>
      <c r="M25" s="15"/>
      <c r="N25" s="15"/>
      <c r="O25" s="14">
        <f>IF(X25&gt;Scoreboards!$J$2,0,LARGE(Scoreboards!$J$4:Scoreboards!$J$514,X25))</f>
        <v>0</v>
      </c>
      <c r="P25" s="17"/>
      <c r="Q25" s="52"/>
      <c r="T25">
        <v>59</v>
      </c>
      <c r="U25">
        <v>69</v>
      </c>
      <c r="V25">
        <v>79</v>
      </c>
      <c r="W25">
        <v>89</v>
      </c>
      <c r="X25">
        <v>99</v>
      </c>
    </row>
    <row r="26" spans="2:24" ht="12.75">
      <c r="B26" s="13"/>
      <c r="C26" s="14">
        <f>IF(T26&gt;Scoreboards!$J$2,0,LARGE(Scoreboards!$J$4:Scoreboards!$J$514,T26))</f>
        <v>0</v>
      </c>
      <c r="D26" s="15"/>
      <c r="E26" s="16"/>
      <c r="F26" s="14">
        <f>IF(U26&gt;Scoreboards!$J$2,0,LARGE(Scoreboards!$J$4:Scoreboards!$J$514,U26))</f>
        <v>0</v>
      </c>
      <c r="G26" s="15"/>
      <c r="H26" s="15"/>
      <c r="I26" s="14">
        <f>IF(V26&gt;Scoreboards!$J$2,0,LARGE(Scoreboards!$J$4:Scoreboards!$J$514,V26))</f>
        <v>0</v>
      </c>
      <c r="J26" s="15"/>
      <c r="K26" s="15"/>
      <c r="L26" s="14">
        <f>IF(W26&gt;Scoreboards!$J$2,0,LARGE(Scoreboards!$J$4:Scoreboards!$J$514,W26))</f>
        <v>0</v>
      </c>
      <c r="M26" s="15"/>
      <c r="N26" s="15"/>
      <c r="O26" s="14">
        <f>IF(X26&gt;Scoreboards!$J$2,0,LARGE(Scoreboards!$J$4:Scoreboards!$J$514,X26))</f>
        <v>0</v>
      </c>
      <c r="P26" s="17"/>
      <c r="Q26" s="52"/>
      <c r="T26">
        <v>60</v>
      </c>
      <c r="U26">
        <v>70</v>
      </c>
      <c r="V26">
        <v>80</v>
      </c>
      <c r="W26">
        <v>90</v>
      </c>
      <c r="X26">
        <v>100</v>
      </c>
    </row>
    <row r="27" spans="2:17" ht="13.5" thickBot="1">
      <c r="B27" s="18"/>
      <c r="C27" s="19"/>
      <c r="D27" s="20"/>
      <c r="E27" s="21"/>
      <c r="F27" s="19"/>
      <c r="G27" s="20"/>
      <c r="H27" s="20"/>
      <c r="I27" s="19"/>
      <c r="J27" s="20"/>
      <c r="K27" s="20"/>
      <c r="L27" s="19"/>
      <c r="M27" s="20"/>
      <c r="N27" s="20"/>
      <c r="O27" s="19"/>
      <c r="P27" s="22"/>
      <c r="Q27" s="52"/>
    </row>
  </sheetData>
  <sheetProtection sheet="1" objects="1" scenarios="1"/>
  <mergeCells count="11">
    <mergeCell ref="B2:P2"/>
    <mergeCell ref="N3:P3"/>
    <mergeCell ref="H3:J3"/>
    <mergeCell ref="N16:P16"/>
    <mergeCell ref="E3:G3"/>
    <mergeCell ref="B3:D3"/>
    <mergeCell ref="B16:D16"/>
    <mergeCell ref="E16:G16"/>
    <mergeCell ref="H16:J16"/>
    <mergeCell ref="K16:M16"/>
    <mergeCell ref="K3:M3"/>
  </mergeCells>
  <printOptions/>
  <pageMargins left="0.75" right="1.12" top="1" bottom="1" header="0.5" footer="0.5"/>
  <pageSetup orientation="landscape" r:id="rId1"/>
  <headerFooter alignWithMargins="0">
    <oddHeader>&amp;C&amp;"Arial,Bold"&amp;12PRINTED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L46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41.140625" style="0" customWidth="1"/>
    <col min="7" max="7" width="2.28125" style="0" customWidth="1"/>
    <col min="10" max="12" width="9.140625" style="4" customWidth="1"/>
  </cols>
  <sheetData>
    <row r="1" spans="2:12" s="32" customFormat="1" ht="13.5" thickBot="1">
      <c r="B1" s="32" t="s">
        <v>39</v>
      </c>
      <c r="C1" s="32" t="s">
        <v>14</v>
      </c>
      <c r="D1" s="32" t="s">
        <v>43</v>
      </c>
      <c r="E1" s="32" t="s">
        <v>44</v>
      </c>
      <c r="F1" s="32" t="s">
        <v>7</v>
      </c>
      <c r="H1" s="32" t="s">
        <v>45</v>
      </c>
      <c r="I1" s="32" t="s">
        <v>63</v>
      </c>
      <c r="J1" s="69" t="s">
        <v>46</v>
      </c>
      <c r="K1" s="69" t="s">
        <v>47</v>
      </c>
      <c r="L1" s="69" t="s">
        <v>48</v>
      </c>
    </row>
    <row r="2" spans="2:12" ht="12.75">
      <c r="B2" t="str">
        <f>Scoreboards!Q8</f>
        <v>WK 1</v>
      </c>
      <c r="C2">
        <f>Scoreboards!P8</f>
        <v>0</v>
      </c>
      <c r="D2">
        <f>COUNTA(Scoreboards!F5:F12)</f>
        <v>0</v>
      </c>
      <c r="E2">
        <f>COUNT(Scoreboards!I5:I12)</f>
        <v>0</v>
      </c>
      <c r="F2" s="4">
        <f>Scoreboards!L8</f>
        <v>0</v>
      </c>
      <c r="H2" s="4">
        <f>Scoreboards!N8</f>
        <v>0</v>
      </c>
      <c r="I2" s="4">
        <f>Scoreboards!S9</f>
        <v>0</v>
      </c>
      <c r="J2" s="4">
        <f>IF(E2&gt;0,D2/E2,"")</f>
      </c>
      <c r="K2" s="4">
        <f>IF(D2&gt;0,F2/D2,"")</f>
      </c>
      <c r="L2" s="4">
        <f>IF(E2&gt;0,F2/E2,"")</f>
      </c>
    </row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spans="2:12" ht="12.75">
      <c r="B11" t="str">
        <f>Scoreboards!Q17</f>
        <v>WK 2</v>
      </c>
      <c r="C11">
        <f>Scoreboards!P17</f>
        <v>0</v>
      </c>
      <c r="D11">
        <f>COUNTA(Scoreboards!F14:F21)</f>
        <v>0</v>
      </c>
      <c r="E11">
        <f>COUNT(Scoreboards!I14:I21)</f>
        <v>0</v>
      </c>
      <c r="F11" s="4">
        <f>Scoreboards!L17</f>
        <v>0</v>
      </c>
      <c r="H11" s="4">
        <f>Scoreboards!N17</f>
        <v>0</v>
      </c>
      <c r="I11" s="4">
        <f>Scoreboards!S18</f>
        <v>0</v>
      </c>
      <c r="J11" s="4">
        <f>IF(E11&gt;0,D11/E11,"")</f>
      </c>
      <c r="K11" s="4">
        <f>IF(D11&gt;0,F11/D11,"")</f>
      </c>
      <c r="L11" s="4">
        <f>IF(E11&gt;0,F11/E11,"")</f>
      </c>
    </row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spans="2:12" ht="12.75">
      <c r="B20" t="str">
        <f>Scoreboards!Q26</f>
        <v>WK 3</v>
      </c>
      <c r="C20">
        <f>Scoreboards!P26</f>
        <v>0</v>
      </c>
      <c r="D20">
        <f>COUNTA(Scoreboards!F23:F30)</f>
        <v>0</v>
      </c>
      <c r="E20">
        <f>COUNT(Scoreboards!I23:I30)</f>
        <v>0</v>
      </c>
      <c r="F20" s="4">
        <f>Scoreboards!L26</f>
        <v>0</v>
      </c>
      <c r="H20" s="4">
        <f>Scoreboards!N26</f>
        <v>0</v>
      </c>
      <c r="I20" s="4">
        <f>Scoreboards!S27</f>
        <v>0</v>
      </c>
      <c r="J20" s="4">
        <f>IF(E20&gt;0,D20/E20,"")</f>
      </c>
      <c r="K20" s="4">
        <f>IF(D20&gt;0,F20/D20,"")</f>
      </c>
      <c r="L20" s="4">
        <f>IF(E20&gt;0,F20/E20,"")</f>
      </c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spans="2:12" ht="12.75">
      <c r="B29" t="str">
        <f>Scoreboards!Q35</f>
        <v>WK 4</v>
      </c>
      <c r="C29">
        <f>Scoreboards!P35</f>
        <v>0</v>
      </c>
      <c r="D29">
        <f>COUNTA(Scoreboards!F32:F39)</f>
        <v>0</v>
      </c>
      <c r="E29">
        <f>COUNT(Scoreboards!I32:I39)</f>
        <v>0</v>
      </c>
      <c r="F29" s="4">
        <f>Scoreboards!L35</f>
        <v>0</v>
      </c>
      <c r="H29" s="4">
        <f>Scoreboards!N35</f>
        <v>0</v>
      </c>
      <c r="I29" s="4">
        <f>Scoreboards!S36</f>
        <v>0</v>
      </c>
      <c r="J29" s="4">
        <f>IF(E29&gt;0,D29/E29,"")</f>
      </c>
      <c r="K29" s="4">
        <f>IF(D29&gt;0,F29/D29,"")</f>
      </c>
      <c r="L29" s="4">
        <f>IF(E29&gt;0,F29/E29,"")</f>
      </c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spans="2:12" ht="12.75">
      <c r="B38" t="str">
        <f>Scoreboards!Q44</f>
        <v>WK 5</v>
      </c>
      <c r="C38">
        <f>Scoreboards!P44</f>
        <v>0</v>
      </c>
      <c r="D38">
        <f>COUNTA(Scoreboards!F41:F48)</f>
        <v>0</v>
      </c>
      <c r="E38">
        <f>COUNT(Scoreboards!I41:I48)</f>
        <v>0</v>
      </c>
      <c r="F38" s="4">
        <f>Scoreboards!L44</f>
        <v>0</v>
      </c>
      <c r="H38" s="4">
        <f>Scoreboards!N44</f>
        <v>0</v>
      </c>
      <c r="I38" s="4">
        <f>Scoreboards!S45</f>
        <v>0</v>
      </c>
      <c r="J38" s="4">
        <f>IF(E38&gt;0,D38/E38,"")</f>
      </c>
      <c r="K38" s="4">
        <f>IF(D38&gt;0,F38/D38,"")</f>
      </c>
      <c r="L38" s="4">
        <f>IF(E38&gt;0,F38/E38,"")</f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spans="2:12" ht="12.75">
      <c r="B47" t="str">
        <f>Scoreboards!Q53</f>
        <v>WK 6</v>
      </c>
      <c r="C47">
        <f>Scoreboards!P53</f>
        <v>0</v>
      </c>
      <c r="D47">
        <f>COUNTA(Scoreboards!F50:F57)</f>
        <v>0</v>
      </c>
      <c r="E47">
        <f>COUNT(Scoreboards!I50:I57)</f>
        <v>0</v>
      </c>
      <c r="F47" s="4">
        <f>Scoreboards!L53</f>
        <v>0</v>
      </c>
      <c r="H47" s="4">
        <f>Scoreboards!N53</f>
        <v>0</v>
      </c>
      <c r="I47" s="4">
        <f>Scoreboards!S54</f>
        <v>0</v>
      </c>
      <c r="J47" s="4">
        <f>IF(E47&gt;0,D47/E47,"")</f>
      </c>
      <c r="K47" s="4">
        <f>IF(D47&gt;0,F47/D47,"")</f>
      </c>
      <c r="L47" s="4">
        <f>IF(E47&gt;0,F47/E47,"")</f>
      </c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spans="2:12" ht="12.75">
      <c r="B56" t="str">
        <f>Scoreboards!Q62</f>
        <v>WK 7</v>
      </c>
      <c r="C56">
        <f>Scoreboards!P62</f>
        <v>0</v>
      </c>
      <c r="D56">
        <f>COUNTA(Scoreboards!F59:F66)</f>
        <v>0</v>
      </c>
      <c r="E56">
        <f>COUNT(Scoreboards!I59:I66)</f>
        <v>0</v>
      </c>
      <c r="F56" s="4">
        <f>Scoreboards!L62</f>
        <v>0</v>
      </c>
      <c r="H56" s="4">
        <f>Scoreboards!N62</f>
        <v>0</v>
      </c>
      <c r="I56" s="4">
        <f>Scoreboards!S63</f>
        <v>0</v>
      </c>
      <c r="J56" s="4">
        <f>IF(E56&gt;0,D56/E56,"")</f>
      </c>
      <c r="K56" s="4">
        <f>IF(D56&gt;0,F56/D56,"")</f>
      </c>
      <c r="L56" s="4">
        <f>IF(E56&gt;0,F56/E56,"")</f>
      </c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spans="2:12" ht="12.75">
      <c r="B65" t="str">
        <f>Scoreboards!Q71</f>
        <v>WK 8</v>
      </c>
      <c r="C65">
        <f>Scoreboards!P71</f>
        <v>0</v>
      </c>
      <c r="D65">
        <f>COUNTA(Scoreboards!F68:F75)</f>
        <v>0</v>
      </c>
      <c r="E65">
        <f>COUNT(Scoreboards!I68:I75)</f>
        <v>0</v>
      </c>
      <c r="F65" s="4">
        <f>Scoreboards!L71</f>
        <v>0</v>
      </c>
      <c r="H65" s="4">
        <f>Scoreboards!N71</f>
        <v>0</v>
      </c>
      <c r="I65" s="4">
        <f>Scoreboards!S72</f>
        <v>0</v>
      </c>
      <c r="J65" s="4">
        <f>IF(E65&gt;0,D65/E65,"")</f>
      </c>
      <c r="K65" s="4">
        <f>IF(D65&gt;0,F65/D65,"")</f>
      </c>
      <c r="L65" s="4">
        <f>IF(E65&gt;0,F65/E65,"")</f>
      </c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spans="2:12" ht="12.75">
      <c r="B74" t="str">
        <f>Scoreboards!Q80</f>
        <v>WK 9</v>
      </c>
      <c r="C74">
        <f>Scoreboards!P80</f>
        <v>0</v>
      </c>
      <c r="D74">
        <f>COUNTA(Scoreboards!F77:F84)</f>
        <v>0</v>
      </c>
      <c r="E74">
        <f>COUNT(Scoreboards!I77:I84)</f>
        <v>0</v>
      </c>
      <c r="F74" s="4">
        <f>Scoreboards!L80</f>
        <v>0</v>
      </c>
      <c r="H74" s="4">
        <f>Scoreboards!N80</f>
        <v>0</v>
      </c>
      <c r="I74" s="4">
        <f>Scoreboards!S81</f>
        <v>0</v>
      </c>
      <c r="J74" s="4">
        <f>IF(E74&gt;0,D74/E74,"")</f>
      </c>
      <c r="K74" s="4">
        <f>IF(D74&gt;0,F74/D74,"")</f>
      </c>
      <c r="L74" s="4">
        <f>IF(E74&gt;0,F74/E74,"")</f>
      </c>
    </row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spans="2:12" ht="12.75">
      <c r="B83" t="str">
        <f>Scoreboards!Q89</f>
        <v>WK 10</v>
      </c>
      <c r="C83">
        <f>Scoreboards!P89</f>
        <v>0</v>
      </c>
      <c r="D83">
        <f>COUNTA(Scoreboards!F86:F93)</f>
        <v>0</v>
      </c>
      <c r="E83">
        <f>COUNT(Scoreboards!I86:I93)</f>
        <v>0</v>
      </c>
      <c r="F83" s="4">
        <f>Scoreboards!L89</f>
        <v>0</v>
      </c>
      <c r="H83" s="4">
        <f>Scoreboards!N89</f>
        <v>0</v>
      </c>
      <c r="I83" s="4">
        <f>Scoreboards!S90</f>
        <v>0</v>
      </c>
      <c r="J83" s="4">
        <f>IF(E83&gt;0,D83/E83,"")</f>
      </c>
      <c r="K83" s="4">
        <f>IF(D83&gt;0,F83/D83,"")</f>
      </c>
      <c r="L83" s="4">
        <f>IF(E83&gt;0,F83/E83,"")</f>
      </c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2:12" ht="12.75">
      <c r="B92" t="str">
        <f>Scoreboards!Q98</f>
        <v>WK 11</v>
      </c>
      <c r="C92">
        <f>Scoreboards!P98</f>
        <v>0</v>
      </c>
      <c r="D92">
        <f>COUNTA(Scoreboards!F95:F102)</f>
        <v>0</v>
      </c>
      <c r="E92">
        <f>COUNT(Scoreboards!I95:I102)</f>
        <v>0</v>
      </c>
      <c r="F92" s="4">
        <f>Scoreboards!L98</f>
        <v>0</v>
      </c>
      <c r="H92" s="4">
        <f>Scoreboards!N98</f>
        <v>0</v>
      </c>
      <c r="I92" s="4">
        <f>Scoreboards!S99</f>
        <v>0</v>
      </c>
      <c r="J92" s="4">
        <f>IF(E92&gt;0,D92/E92,"")</f>
      </c>
      <c r="K92" s="4">
        <f>IF(D92&gt;0,F92/D92,"")</f>
      </c>
      <c r="L92" s="4">
        <f>IF(E92&gt;0,F92/E92,"")</f>
      </c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2:12" ht="12.75">
      <c r="B101" t="str">
        <f>Scoreboards!Q107</f>
        <v>WK 12</v>
      </c>
      <c r="C101">
        <f>Scoreboards!P107</f>
        <v>0</v>
      </c>
      <c r="D101">
        <f>COUNTA(Scoreboards!F104:F111)</f>
        <v>0</v>
      </c>
      <c r="E101">
        <f>COUNT(Scoreboards!I104:I111)</f>
        <v>0</v>
      </c>
      <c r="F101" s="4">
        <f>Scoreboards!L107</f>
        <v>0</v>
      </c>
      <c r="H101" s="4">
        <f>Scoreboards!N107</f>
        <v>0</v>
      </c>
      <c r="I101" s="4">
        <f>Scoreboards!S108</f>
        <v>0</v>
      </c>
      <c r="J101" s="4">
        <f>IF(E101&gt;0,D101/E101,"")</f>
      </c>
      <c r="K101" s="4">
        <f>IF(D101&gt;0,F101/D101,"")</f>
      </c>
      <c r="L101" s="4">
        <f>IF(E101&gt;0,F101/E101,"")</f>
      </c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spans="2:12" ht="12.75">
      <c r="B110" t="str">
        <f>Scoreboards!Q116</f>
        <v>WK 13</v>
      </c>
      <c r="C110">
        <f>Scoreboards!P116</f>
        <v>0</v>
      </c>
      <c r="D110">
        <f>COUNTA(Scoreboards!F113:F120)</f>
        <v>0</v>
      </c>
      <c r="E110">
        <f>COUNT(Scoreboards!I113:I120)</f>
        <v>0</v>
      </c>
      <c r="F110" s="4">
        <f>Scoreboards!L116</f>
        <v>0</v>
      </c>
      <c r="H110" s="4">
        <f>Scoreboards!N116</f>
        <v>0</v>
      </c>
      <c r="I110" s="4">
        <f>Scoreboards!S117</f>
        <v>0</v>
      </c>
      <c r="J110" s="4">
        <f>IF(E110&gt;0,D110/E110,"")</f>
      </c>
      <c r="K110" s="4">
        <f>IF(D110&gt;0,F110/D110,"")</f>
      </c>
      <c r="L110" s="4">
        <f>IF(E110&gt;0,F110/E110,"")</f>
      </c>
    </row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spans="2:12" ht="12.75">
      <c r="B119" t="str">
        <f>Scoreboards!Q125</f>
        <v>WK 14</v>
      </c>
      <c r="C119">
        <f>Scoreboards!P125</f>
        <v>0</v>
      </c>
      <c r="D119">
        <f>COUNTA(Scoreboards!F122:F129)</f>
        <v>0</v>
      </c>
      <c r="E119">
        <f>COUNT(Scoreboards!I122:I129)</f>
        <v>0</v>
      </c>
      <c r="F119" s="4">
        <f>Scoreboards!L125</f>
        <v>0</v>
      </c>
      <c r="H119" s="4">
        <f>Scoreboards!N125</f>
        <v>0</v>
      </c>
      <c r="I119" s="4">
        <f>Scoreboards!S126</f>
        <v>0</v>
      </c>
      <c r="J119" s="4">
        <f>IF(E119&gt;0,D119/E119,"")</f>
      </c>
      <c r="K119" s="4">
        <f>IF(D119&gt;0,F119/D119,"")</f>
      </c>
      <c r="L119" s="4">
        <f>IF(E119&gt;0,F119/E119,"")</f>
      </c>
    </row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spans="2:12" ht="12.75">
      <c r="B128" t="str">
        <f>Scoreboards!Q134</f>
        <v>WK 15</v>
      </c>
      <c r="C128">
        <f>Scoreboards!P134</f>
        <v>0</v>
      </c>
      <c r="D128">
        <f>COUNTA(Scoreboards!F131:F138)</f>
        <v>0</v>
      </c>
      <c r="E128">
        <f>COUNT(Scoreboards!I131:I138)</f>
        <v>0</v>
      </c>
      <c r="F128" s="4">
        <f>Scoreboards!L134</f>
        <v>0</v>
      </c>
      <c r="H128" s="4">
        <f>Scoreboards!N134</f>
        <v>0</v>
      </c>
      <c r="I128" s="4">
        <f>Scoreboards!S135</f>
        <v>0</v>
      </c>
      <c r="J128" s="4">
        <f>IF(E128&gt;0,D128/E128,"")</f>
      </c>
      <c r="K128" s="4">
        <f>IF(D128&gt;0,F128/D128,"")</f>
      </c>
      <c r="L128" s="4">
        <f>IF(E128&gt;0,F128/E128,"")</f>
      </c>
    </row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spans="2:12" ht="12.75">
      <c r="B137" t="str">
        <f>Scoreboards!Q143</f>
        <v>WK 16</v>
      </c>
      <c r="C137">
        <f>Scoreboards!P143</f>
        <v>0</v>
      </c>
      <c r="D137">
        <f>COUNTA(Scoreboards!F140:F147)</f>
        <v>0</v>
      </c>
      <c r="E137">
        <f>COUNT(Scoreboards!I140:I147)</f>
        <v>0</v>
      </c>
      <c r="F137" s="4">
        <f>Scoreboards!L143</f>
        <v>0</v>
      </c>
      <c r="H137" s="4">
        <f>Scoreboards!N143</f>
        <v>0</v>
      </c>
      <c r="I137" s="4">
        <f>Scoreboards!S144</f>
        <v>0</v>
      </c>
      <c r="J137" s="4">
        <f>IF(E137&gt;0,D137/E137,"")</f>
      </c>
      <c r="K137" s="4">
        <f>IF(D137&gt;0,F137/D137,"")</f>
      </c>
      <c r="L137" s="4">
        <f>IF(E137&gt;0,F137/E137,"")</f>
      </c>
    </row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spans="2:12" ht="12.75">
      <c r="B146" t="str">
        <f>Scoreboards!Q152</f>
        <v>WK 17</v>
      </c>
      <c r="C146">
        <f>Scoreboards!P152</f>
        <v>0</v>
      </c>
      <c r="D146">
        <f>COUNTA(Scoreboards!F149:F156)</f>
        <v>0</v>
      </c>
      <c r="E146">
        <f>COUNT(Scoreboards!I149:I156)</f>
        <v>0</v>
      </c>
      <c r="F146" s="4">
        <f>Scoreboards!L152</f>
        <v>0</v>
      </c>
      <c r="H146" s="4">
        <f>Scoreboards!N152</f>
        <v>0</v>
      </c>
      <c r="I146" s="4">
        <f>Scoreboards!S153</f>
        <v>0</v>
      </c>
      <c r="J146" s="4">
        <f>IF(E146&gt;0,D146/E146,"")</f>
      </c>
      <c r="K146" s="4">
        <f>IF(D146&gt;0,F146/D146,"")</f>
      </c>
      <c r="L146" s="4">
        <f>IF(E146&gt;0,F146/E146,"")</f>
      </c>
    </row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spans="2:12" ht="12.75">
      <c r="B155" t="str">
        <f>Scoreboards!Q161</f>
        <v>WK 18</v>
      </c>
      <c r="C155">
        <f>Scoreboards!P161</f>
        <v>0</v>
      </c>
      <c r="D155">
        <f>COUNTA(Scoreboards!F158:F165)</f>
        <v>0</v>
      </c>
      <c r="E155">
        <f>COUNT(Scoreboards!I158:I165)</f>
        <v>0</v>
      </c>
      <c r="F155" s="4">
        <f>Scoreboards!L161</f>
        <v>0</v>
      </c>
      <c r="H155" s="4">
        <f>Scoreboards!N161</f>
        <v>0</v>
      </c>
      <c r="I155" s="4">
        <f>Scoreboards!S162</f>
        <v>0</v>
      </c>
      <c r="J155" s="4">
        <f>IF(E155&gt;0,D155/E155,"")</f>
      </c>
      <c r="K155" s="4">
        <f>IF(D155&gt;0,F155/D155,"")</f>
      </c>
      <c r="L155" s="4">
        <f>IF(E155&gt;0,F155/E155,"")</f>
      </c>
    </row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spans="2:12" ht="12.75">
      <c r="B164" t="str">
        <f>Scoreboards!Q170</f>
        <v>WK 19</v>
      </c>
      <c r="C164">
        <f>Scoreboards!P170</f>
        <v>0</v>
      </c>
      <c r="D164">
        <f>COUNTA(Scoreboards!F167:F174)</f>
        <v>0</v>
      </c>
      <c r="E164">
        <f>COUNT(Scoreboards!I167:I174)</f>
        <v>0</v>
      </c>
      <c r="F164" s="4">
        <f>Scoreboards!L170</f>
        <v>0</v>
      </c>
      <c r="H164" s="4">
        <f>Scoreboards!N170</f>
        <v>0</v>
      </c>
      <c r="I164" s="4">
        <f>Scoreboards!S171</f>
        <v>0</v>
      </c>
      <c r="J164" s="4">
        <f>IF(E164&gt;0,D164/E164,"")</f>
      </c>
      <c r="K164" s="4">
        <f>IF(D164&gt;0,F164/D164,"")</f>
      </c>
      <c r="L164" s="4">
        <f>IF(E164&gt;0,F164/E164,"")</f>
      </c>
    </row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spans="2:12" ht="12.75">
      <c r="B173" t="str">
        <f>Scoreboards!Q179</f>
        <v>WK 20</v>
      </c>
      <c r="C173">
        <f>Scoreboards!P179</f>
        <v>0</v>
      </c>
      <c r="D173">
        <f>COUNTA(Scoreboards!F176:F183)</f>
        <v>0</v>
      </c>
      <c r="E173">
        <f>COUNT(Scoreboards!I176:I183)</f>
        <v>0</v>
      </c>
      <c r="F173" s="4">
        <f>Scoreboards!L179</f>
        <v>0</v>
      </c>
      <c r="H173" s="4">
        <f>Scoreboards!N179</f>
        <v>0</v>
      </c>
      <c r="I173" s="4">
        <f>Scoreboards!S180</f>
        <v>0</v>
      </c>
      <c r="J173" s="4">
        <f>IF(E173&gt;0,D173/E173,"")</f>
      </c>
      <c r="K173" s="4">
        <f>IF(D173&gt;0,F173/D173,"")</f>
      </c>
      <c r="L173" s="4">
        <f>IF(E173&gt;0,F173/E173,"")</f>
      </c>
    </row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spans="2:12" ht="12.75">
      <c r="B182" t="str">
        <f>Scoreboards!Q188</f>
        <v>WK 21</v>
      </c>
      <c r="C182">
        <f>Scoreboards!P188</f>
        <v>0</v>
      </c>
      <c r="D182">
        <f>COUNTA(Scoreboards!F185:F192)</f>
        <v>0</v>
      </c>
      <c r="E182">
        <f>COUNT(Scoreboards!I185:I192)</f>
        <v>0</v>
      </c>
      <c r="F182" s="4">
        <f>Scoreboards!L188</f>
        <v>0</v>
      </c>
      <c r="H182" s="4">
        <f>Scoreboards!N188</f>
        <v>0</v>
      </c>
      <c r="I182" s="4">
        <f>Scoreboards!S189</f>
        <v>0</v>
      </c>
      <c r="J182" s="4">
        <f>IF(E182&gt;0,D182/E182,"")</f>
      </c>
      <c r="K182" s="4">
        <f>IF(D182&gt;0,F182/D182,"")</f>
      </c>
      <c r="L182" s="4">
        <f>IF(E182&gt;0,F182/E182,"")</f>
      </c>
    </row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spans="2:12" ht="12.75">
      <c r="B191" t="str">
        <f>Scoreboards!Q197</f>
        <v>WK 22</v>
      </c>
      <c r="C191">
        <f>Scoreboards!P197</f>
        <v>0</v>
      </c>
      <c r="D191">
        <f>COUNTA(Scoreboards!F194:F201)</f>
        <v>0</v>
      </c>
      <c r="E191">
        <f>COUNT(Scoreboards!I194:I201)</f>
        <v>0</v>
      </c>
      <c r="F191" s="4">
        <f>Scoreboards!L197</f>
        <v>0</v>
      </c>
      <c r="H191" s="4">
        <f>Scoreboards!N197</f>
        <v>0</v>
      </c>
      <c r="I191" s="4">
        <f>Scoreboards!S198</f>
        <v>0</v>
      </c>
      <c r="J191" s="4">
        <f>IF(E191&gt;0,D191/E191,"")</f>
      </c>
      <c r="K191" s="4">
        <f>IF(D191&gt;0,F191/D191,"")</f>
      </c>
      <c r="L191" s="4">
        <f>IF(E191&gt;0,F191/E191,"")</f>
      </c>
    </row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spans="2:12" ht="12.75">
      <c r="B200" t="str">
        <f>Scoreboards!Q206</f>
        <v>WK 23</v>
      </c>
      <c r="C200">
        <f>Scoreboards!P206</f>
        <v>0</v>
      </c>
      <c r="D200">
        <f>COUNTA(Scoreboards!F203:F210)</f>
        <v>0</v>
      </c>
      <c r="E200">
        <f>COUNT(Scoreboards!I203:I210)</f>
        <v>0</v>
      </c>
      <c r="F200" s="4">
        <f>Scoreboards!L206</f>
        <v>0</v>
      </c>
      <c r="H200" s="4">
        <f>Scoreboards!N206</f>
        <v>0</v>
      </c>
      <c r="I200" s="4">
        <f>Scoreboards!S207</f>
        <v>0</v>
      </c>
      <c r="J200" s="4">
        <f>IF(E200&gt;0,D200/E200,"")</f>
      </c>
      <c r="K200" s="4">
        <f>IF(D200&gt;0,F200/D200,"")</f>
      </c>
      <c r="L200" s="4">
        <f>IF(E200&gt;0,F200/E200,"")</f>
      </c>
    </row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spans="2:12" ht="12.75">
      <c r="B209" t="str">
        <f>Scoreboards!Q215</f>
        <v>WK 24</v>
      </c>
      <c r="C209">
        <f>Scoreboards!P215</f>
        <v>0</v>
      </c>
      <c r="D209">
        <f>COUNTA(Scoreboards!F212:F219)</f>
        <v>0</v>
      </c>
      <c r="E209">
        <f>COUNT(Scoreboards!I212:I219)</f>
        <v>0</v>
      </c>
      <c r="F209" s="4">
        <f>Scoreboards!L215</f>
        <v>0</v>
      </c>
      <c r="H209" s="4">
        <f>Scoreboards!N215</f>
        <v>0</v>
      </c>
      <c r="I209" s="4">
        <f>Scoreboards!S216</f>
        <v>0</v>
      </c>
      <c r="J209" s="4">
        <f>IF(E209&gt;0,D209/E209,"")</f>
      </c>
      <c r="K209" s="4">
        <f>IF(D209&gt;0,F209/D209,"")</f>
      </c>
      <c r="L209" s="4">
        <f>IF(E209&gt;0,F209/E209,"")</f>
      </c>
    </row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spans="2:12" ht="12.75">
      <c r="B218" t="str">
        <f>Scoreboards!Q224</f>
        <v>WK 25</v>
      </c>
      <c r="C218">
        <f>Scoreboards!P224</f>
        <v>0</v>
      </c>
      <c r="D218">
        <f>COUNTA(Scoreboards!F221:F228)</f>
        <v>0</v>
      </c>
      <c r="E218">
        <f>COUNT(Scoreboards!I221:I228)</f>
        <v>0</v>
      </c>
      <c r="F218" s="4">
        <f>Scoreboards!L224</f>
        <v>0</v>
      </c>
      <c r="H218" s="4">
        <f>Scoreboards!N224</f>
        <v>0</v>
      </c>
      <c r="I218" s="4">
        <f>Scoreboards!S225</f>
        <v>0</v>
      </c>
      <c r="J218" s="4">
        <f>IF(E218&gt;0,D218/E218,"")</f>
      </c>
      <c r="K218" s="4">
        <f>IF(D218&gt;0,F218/D218,"")</f>
      </c>
      <c r="L218" s="4">
        <f>IF(E218&gt;0,F218/E218,"")</f>
      </c>
    </row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spans="2:12" ht="12.75">
      <c r="B227" t="str">
        <f>Scoreboards!Q233</f>
        <v>WK 26</v>
      </c>
      <c r="C227">
        <f>Scoreboards!P233</f>
        <v>0</v>
      </c>
      <c r="D227">
        <f>COUNTA(Scoreboards!F230:F237)</f>
        <v>0</v>
      </c>
      <c r="E227">
        <f>COUNT(Scoreboards!I230:I237)</f>
        <v>0</v>
      </c>
      <c r="F227" s="4">
        <f>Scoreboards!L233</f>
        <v>0</v>
      </c>
      <c r="H227" s="4">
        <f>Scoreboards!N233</f>
        <v>0</v>
      </c>
      <c r="I227" s="4">
        <f>Scoreboards!S234</f>
        <v>0</v>
      </c>
      <c r="J227" s="4">
        <f>IF(E227&gt;0,D227/E227,"")</f>
      </c>
      <c r="K227" s="4">
        <f>IF(D227&gt;0,F227/D227,"")</f>
      </c>
      <c r="L227" s="4">
        <f>IF(E227&gt;0,F227/E227,"")</f>
      </c>
    </row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spans="2:12" ht="12.75">
      <c r="B236" t="str">
        <f>Scoreboards!Q242</f>
        <v>WK 27</v>
      </c>
      <c r="C236">
        <f>Scoreboards!P242</f>
        <v>0</v>
      </c>
      <c r="D236">
        <f>COUNTA(Scoreboards!F239:F246)</f>
        <v>0</v>
      </c>
      <c r="E236">
        <f>COUNT(Scoreboards!I239:I246)</f>
        <v>0</v>
      </c>
      <c r="F236" s="4">
        <f>Scoreboards!L242</f>
        <v>0</v>
      </c>
      <c r="H236" s="4">
        <f>Scoreboards!N242</f>
        <v>0</v>
      </c>
      <c r="I236" s="4">
        <f>Scoreboards!S243</f>
        <v>0</v>
      </c>
      <c r="J236" s="4">
        <f>IF(E236&gt;0,D236/E236,"")</f>
      </c>
      <c r="K236" s="4">
        <f>IF(D236&gt;0,F236/D236,"")</f>
      </c>
      <c r="L236" s="4">
        <f>IF(E236&gt;0,F236/E236,"")</f>
      </c>
    </row>
    <row r="237" ht="13.5" customHeight="1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spans="2:12" ht="12.75">
      <c r="B245" t="str">
        <f>Scoreboards!Q251</f>
        <v>WK 28</v>
      </c>
      <c r="C245">
        <f>Scoreboards!P251</f>
        <v>0</v>
      </c>
      <c r="D245">
        <f>COUNTA(Scoreboards!F248:F255)</f>
        <v>0</v>
      </c>
      <c r="E245">
        <f>COUNT(Scoreboards!I248:I255)</f>
        <v>0</v>
      </c>
      <c r="F245" s="4">
        <f>Scoreboards!L251</f>
        <v>0</v>
      </c>
      <c r="H245" s="4">
        <f>Scoreboards!N251</f>
        <v>0</v>
      </c>
      <c r="I245" s="4">
        <f>Scoreboards!S252</f>
        <v>0</v>
      </c>
      <c r="J245" s="4">
        <f>IF(E245&gt;0,D245/E245,"")</f>
      </c>
      <c r="K245" s="4">
        <f>IF(D245&gt;0,F245/D245,"")</f>
      </c>
      <c r="L245" s="4">
        <f>IF(E245&gt;0,F245/E245,"")</f>
      </c>
    </row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spans="2:12" ht="12.75">
      <c r="B254" t="str">
        <f>Scoreboards!Q260</f>
        <v>WK 29</v>
      </c>
      <c r="C254">
        <f>Scoreboards!P260</f>
        <v>0</v>
      </c>
      <c r="D254">
        <f>COUNTA(Scoreboards!F257:F264)</f>
        <v>0</v>
      </c>
      <c r="E254">
        <f>COUNT(Scoreboards!I257:I264)</f>
        <v>0</v>
      </c>
      <c r="F254" s="4">
        <f>Scoreboards!L260</f>
        <v>0</v>
      </c>
      <c r="H254" s="4">
        <f>Scoreboards!N260</f>
        <v>0</v>
      </c>
      <c r="I254" s="4">
        <f>Scoreboards!S261</f>
        <v>0</v>
      </c>
      <c r="J254" s="4">
        <f>IF(E254&gt;0,D254/E254,"")</f>
      </c>
      <c r="K254" s="4">
        <f>IF(D254&gt;0,F254/D254,"")</f>
      </c>
      <c r="L254" s="4">
        <f>IF(E254&gt;0,F254/E254,"")</f>
      </c>
    </row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spans="2:12" ht="12.75">
      <c r="B263" t="str">
        <f>Scoreboards!Q269</f>
        <v>WK 30</v>
      </c>
      <c r="C263">
        <f>Scoreboards!P269</f>
        <v>0</v>
      </c>
      <c r="D263">
        <f>COUNTA(Scoreboards!F266:F273)</f>
        <v>0</v>
      </c>
      <c r="E263">
        <f>COUNT(Scoreboards!I266:I273)</f>
        <v>0</v>
      </c>
      <c r="F263" s="4">
        <f>Scoreboards!L269</f>
        <v>0</v>
      </c>
      <c r="H263" s="4">
        <f>Scoreboards!N269</f>
        <v>0</v>
      </c>
      <c r="I263" s="4">
        <f>Scoreboards!S270</f>
        <v>0</v>
      </c>
      <c r="J263" s="4">
        <f>IF(E263&gt;0,D263/E263,"")</f>
      </c>
      <c r="K263" s="4">
        <f>IF(D263&gt;0,F263/D263,"")</f>
      </c>
      <c r="L263" s="4">
        <f>IF(E263&gt;0,F263/E263,"")</f>
      </c>
    </row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spans="2:12" ht="12.75">
      <c r="B272" t="str">
        <f>Scoreboards!Q278</f>
        <v>WK 31</v>
      </c>
      <c r="C272">
        <f>Scoreboards!P278</f>
        <v>0</v>
      </c>
      <c r="D272">
        <f>COUNTA(Scoreboards!F275:F282)</f>
        <v>0</v>
      </c>
      <c r="E272">
        <f>COUNT(Scoreboards!I275:I282)</f>
        <v>0</v>
      </c>
      <c r="F272" s="4">
        <f>Scoreboards!L278</f>
        <v>0</v>
      </c>
      <c r="H272" s="4">
        <f>Scoreboards!N278</f>
        <v>0</v>
      </c>
      <c r="I272" s="4">
        <f>Scoreboards!S279</f>
        <v>0</v>
      </c>
      <c r="J272" s="4">
        <f>IF(E272&gt;0,D272/E272,"")</f>
      </c>
      <c r="K272" s="4">
        <f>IF(D272&gt;0,F272/D272,"")</f>
      </c>
      <c r="L272" s="4">
        <f>IF(E272&gt;0,F272/E272,"")</f>
      </c>
    </row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spans="2:12" ht="12.75">
      <c r="B281" t="str">
        <f>Scoreboards!Q287</f>
        <v>WK 32</v>
      </c>
      <c r="C281">
        <f>Scoreboards!P287</f>
        <v>0</v>
      </c>
      <c r="D281">
        <f>COUNTA(Scoreboards!F284:F291)</f>
        <v>0</v>
      </c>
      <c r="E281">
        <f>COUNT(Scoreboards!I284:I291)</f>
        <v>0</v>
      </c>
      <c r="F281" s="4">
        <f>Scoreboards!L287</f>
        <v>0</v>
      </c>
      <c r="H281" s="4">
        <f>Scoreboards!N287</f>
        <v>0</v>
      </c>
      <c r="I281" s="4">
        <f>Scoreboards!S288</f>
        <v>0</v>
      </c>
      <c r="J281" s="4">
        <f>IF(E281&gt;0,D281/E281,"")</f>
      </c>
      <c r="K281" s="4">
        <f>IF(D281&gt;0,F281/D281,"")</f>
      </c>
      <c r="L281" s="4">
        <f>IF(E281&gt;0,F281/E281,"")</f>
      </c>
    </row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spans="2:12" ht="12.75">
      <c r="B290" t="str">
        <f>Scoreboards!Q296</f>
        <v>WK 33</v>
      </c>
      <c r="C290">
        <f>Scoreboards!P296</f>
        <v>0</v>
      </c>
      <c r="D290">
        <f>COUNTA(Scoreboards!F293:F300)</f>
        <v>0</v>
      </c>
      <c r="E290">
        <f>COUNT(Scoreboards!I293:I300)</f>
        <v>0</v>
      </c>
      <c r="F290" s="4">
        <f>Scoreboards!L296</f>
        <v>0</v>
      </c>
      <c r="H290" s="4">
        <f>Scoreboards!N296</f>
        <v>0</v>
      </c>
      <c r="I290" s="4">
        <f>Scoreboards!S297</f>
        <v>0</v>
      </c>
      <c r="J290" s="4">
        <f>IF(E290&gt;0,D290/E290,"")</f>
      </c>
      <c r="K290" s="4">
        <f>IF(D290&gt;0,F290/D290,"")</f>
      </c>
      <c r="L290" s="4">
        <f>IF(E290&gt;0,F290/E290,"")</f>
      </c>
    </row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spans="2:12" ht="12.75">
      <c r="B299" t="str">
        <f>Scoreboards!Q305</f>
        <v>WK 34</v>
      </c>
      <c r="C299">
        <f>Scoreboards!P305</f>
        <v>0</v>
      </c>
      <c r="D299">
        <f>COUNTA(Scoreboards!F302:F309)</f>
        <v>0</v>
      </c>
      <c r="E299">
        <f>COUNT(Scoreboards!I302:I309)</f>
        <v>0</v>
      </c>
      <c r="F299" s="4">
        <f>Scoreboards!L305</f>
        <v>0</v>
      </c>
      <c r="H299" s="4">
        <f>Scoreboards!N305</f>
        <v>0</v>
      </c>
      <c r="I299" s="4">
        <f>Scoreboards!S306</f>
        <v>0</v>
      </c>
      <c r="J299" s="4">
        <f>IF(E299&gt;0,D299/E299,"")</f>
      </c>
      <c r="K299" s="4">
        <f>IF(D299&gt;0,F299/D299,"")</f>
      </c>
      <c r="L299" s="4">
        <f>IF(E299&gt;0,F299/E299,"")</f>
      </c>
    </row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spans="2:12" ht="12.75">
      <c r="B308" t="str">
        <f>Scoreboards!Q314</f>
        <v>WK 35</v>
      </c>
      <c r="C308">
        <f>Scoreboards!P314</f>
        <v>0</v>
      </c>
      <c r="D308">
        <f>COUNTA(Scoreboards!F311:F318)</f>
        <v>0</v>
      </c>
      <c r="E308">
        <f>COUNT(Scoreboards!I311:I318)</f>
        <v>0</v>
      </c>
      <c r="F308" s="4">
        <f>Scoreboards!L314</f>
        <v>0</v>
      </c>
      <c r="H308" s="4">
        <f>Scoreboards!N314</f>
        <v>0</v>
      </c>
      <c r="I308" s="4">
        <f>Scoreboards!S315</f>
        <v>0</v>
      </c>
      <c r="J308" s="4">
        <f>IF(E308&gt;0,D308/E308,"")</f>
      </c>
      <c r="K308" s="4">
        <f>IF(D308&gt;0,F308/D308,"")</f>
      </c>
      <c r="L308" s="4">
        <f>IF(E308&gt;0,F308/E308,"")</f>
      </c>
    </row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spans="2:12" ht="12.75">
      <c r="B317" t="str">
        <f>Scoreboards!Q323</f>
        <v>WK 36</v>
      </c>
      <c r="C317">
        <f>Scoreboards!P323</f>
        <v>0</v>
      </c>
      <c r="D317">
        <f>COUNTA(Scoreboards!F320:F327)</f>
        <v>0</v>
      </c>
      <c r="E317">
        <f>COUNT(Scoreboards!I320:I327)</f>
        <v>0</v>
      </c>
      <c r="F317" s="4">
        <f>Scoreboards!L323</f>
        <v>0</v>
      </c>
      <c r="H317" s="4">
        <f>Scoreboards!N323</f>
        <v>0</v>
      </c>
      <c r="I317" s="4">
        <f>Scoreboards!S324</f>
        <v>0</v>
      </c>
      <c r="J317" s="4">
        <f>IF(E317&gt;0,D317/E317,"")</f>
      </c>
      <c r="K317" s="4">
        <f>IF(D317&gt;0,F317/D317,"")</f>
      </c>
      <c r="L317" s="4">
        <f>IF(E317&gt;0,F317/E317,"")</f>
      </c>
    </row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spans="2:12" ht="12.75">
      <c r="B326" t="str">
        <f>Scoreboards!Q332</f>
        <v>WK 37</v>
      </c>
      <c r="C326">
        <f>Scoreboards!P332</f>
        <v>0</v>
      </c>
      <c r="D326">
        <f>COUNTA(Scoreboards!F329:F336)</f>
        <v>0</v>
      </c>
      <c r="E326">
        <f>COUNT(Scoreboards!I329:I336)</f>
        <v>0</v>
      </c>
      <c r="F326" s="4">
        <f>Scoreboards!L332</f>
        <v>0</v>
      </c>
      <c r="H326" s="4">
        <f>Scoreboards!N332</f>
        <v>0</v>
      </c>
      <c r="I326" s="4">
        <f>Scoreboards!S333</f>
        <v>0</v>
      </c>
      <c r="J326" s="4">
        <f>IF(E326&gt;0,D326/E326,"")</f>
      </c>
      <c r="K326" s="4">
        <f>IF(D326&gt;0,F326/D326,"")</f>
      </c>
      <c r="L326" s="4">
        <f>IF(E326&gt;0,F326/E326,"")</f>
      </c>
    </row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spans="2:12" ht="12.75">
      <c r="B335" t="str">
        <f>Scoreboards!Q341</f>
        <v>WK 38</v>
      </c>
      <c r="C335">
        <f>Scoreboards!P341</f>
        <v>0</v>
      </c>
      <c r="D335">
        <f>COUNTA(Scoreboards!F338:F345)</f>
        <v>0</v>
      </c>
      <c r="E335">
        <f>COUNT(Scoreboards!I338:I345)</f>
        <v>0</v>
      </c>
      <c r="F335" s="4">
        <f>Scoreboards!L341</f>
        <v>0</v>
      </c>
      <c r="H335" s="4">
        <f>Scoreboards!N341</f>
        <v>0</v>
      </c>
      <c r="I335" s="4">
        <f>Scoreboards!S342</f>
        <v>0</v>
      </c>
      <c r="J335" s="4">
        <f>IF(E335&gt;0,D335/E335,"")</f>
      </c>
      <c r="K335" s="4">
        <f>IF(D335&gt;0,F335/D335,"")</f>
      </c>
      <c r="L335" s="4">
        <f>IF(E335&gt;0,F335/E335,"")</f>
      </c>
    </row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spans="2:12" ht="12.75">
      <c r="B344" t="str">
        <f>Scoreboards!Q350</f>
        <v>WK 39</v>
      </c>
      <c r="C344">
        <f>Scoreboards!P350</f>
        <v>0</v>
      </c>
      <c r="D344">
        <f>COUNTA(Scoreboards!F347:F354)</f>
        <v>0</v>
      </c>
      <c r="E344">
        <f>COUNT(Scoreboards!I347:I354)</f>
        <v>0</v>
      </c>
      <c r="F344" s="4">
        <f>Scoreboards!L350</f>
        <v>0</v>
      </c>
      <c r="H344" s="4">
        <f>Scoreboards!N350</f>
        <v>0</v>
      </c>
      <c r="I344" s="4">
        <f>Scoreboards!S351</f>
        <v>0</v>
      </c>
      <c r="J344" s="4">
        <f>IF(E344&gt;0,D344/E344,"")</f>
      </c>
      <c r="K344" s="4">
        <f>IF(D344&gt;0,F344/D344,"")</f>
      </c>
      <c r="L344" s="4">
        <f>IF(E344&gt;0,F344/E344,"")</f>
      </c>
    </row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spans="2:12" ht="12.75">
      <c r="B353" t="str">
        <f>Scoreboards!Q359</f>
        <v>WK 40</v>
      </c>
      <c r="C353">
        <f>Scoreboards!P359</f>
        <v>0</v>
      </c>
      <c r="D353">
        <f>COUNTA(Scoreboards!F356:F363)</f>
        <v>0</v>
      </c>
      <c r="E353">
        <f>COUNT(Scoreboards!I356:I363)</f>
        <v>0</v>
      </c>
      <c r="F353" s="4">
        <f>Scoreboards!L359</f>
        <v>0</v>
      </c>
      <c r="H353" s="4">
        <f>Scoreboards!N359</f>
        <v>0</v>
      </c>
      <c r="I353" s="4">
        <f>Scoreboards!S360</f>
        <v>0</v>
      </c>
      <c r="J353" s="4">
        <f>IF(E353&gt;0,D353/E353,"")</f>
      </c>
      <c r="K353" s="4">
        <f>IF(D353&gt;0,F353/D353,"")</f>
      </c>
      <c r="L353" s="4">
        <f>IF(E353&gt;0,F353/E353,"")</f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spans="2:12" ht="12.75">
      <c r="B362" t="str">
        <f>Scoreboards!Q368</f>
        <v>WK 41</v>
      </c>
      <c r="C362">
        <f>Scoreboards!P368</f>
        <v>0</v>
      </c>
      <c r="D362">
        <f>COUNTA(Scoreboards!F365:F372)</f>
        <v>0</v>
      </c>
      <c r="E362">
        <f>COUNT(Scoreboards!I365:I372)</f>
        <v>0</v>
      </c>
      <c r="F362" s="4">
        <f>Scoreboards!L368</f>
        <v>0</v>
      </c>
      <c r="H362" s="4">
        <f>Scoreboards!N368</f>
        <v>0</v>
      </c>
      <c r="I362" s="4">
        <f>Scoreboards!S369</f>
        <v>0</v>
      </c>
      <c r="J362" s="4">
        <f>IF(E362&gt;0,D362/E362,"")</f>
      </c>
      <c r="K362" s="4">
        <f>IF(D362&gt;0,F362/D362,"")</f>
      </c>
      <c r="L362" s="4">
        <f>IF(E362&gt;0,F362/E362,"")</f>
      </c>
    </row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spans="2:12" ht="12.75">
      <c r="B371" t="str">
        <f>Scoreboards!Q377</f>
        <v>WK 42</v>
      </c>
      <c r="C371">
        <f>Scoreboards!P377</f>
        <v>0</v>
      </c>
      <c r="D371">
        <f>COUNTA(Scoreboards!F374:F381)</f>
        <v>0</v>
      </c>
      <c r="E371">
        <f>COUNT(Scoreboards!I374:I381)</f>
        <v>0</v>
      </c>
      <c r="F371" s="4">
        <f>Scoreboards!L377</f>
        <v>0</v>
      </c>
      <c r="H371" s="4">
        <f>Scoreboards!N377</f>
        <v>0</v>
      </c>
      <c r="I371" s="4">
        <f>Scoreboards!S378</f>
        <v>0</v>
      </c>
      <c r="J371" s="4">
        <f>IF(E371&gt;0,D371/E371,"")</f>
      </c>
      <c r="K371" s="4">
        <f>IF(D371&gt;0,F371/D371,"")</f>
      </c>
      <c r="L371" s="4">
        <f>IF(E371&gt;0,F371/E371,"")</f>
      </c>
    </row>
    <row r="372" spans="6:9" ht="12.75" hidden="1">
      <c r="F372" s="4"/>
      <c r="H372" s="4"/>
      <c r="I372" s="4"/>
    </row>
    <row r="373" spans="6:9" ht="12.75" hidden="1">
      <c r="F373" s="4"/>
      <c r="H373" s="4"/>
      <c r="I373" s="4"/>
    </row>
    <row r="374" spans="6:9" ht="12.75" hidden="1">
      <c r="F374" s="4"/>
      <c r="H374" s="4"/>
      <c r="I374" s="4"/>
    </row>
    <row r="375" spans="6:9" ht="12.75" hidden="1">
      <c r="F375" s="4"/>
      <c r="H375" s="4"/>
      <c r="I375" s="4"/>
    </row>
    <row r="376" spans="6:9" ht="12.75" hidden="1">
      <c r="F376" s="4"/>
      <c r="H376" s="4"/>
      <c r="I376" s="4"/>
    </row>
    <row r="377" spans="6:9" ht="12.75" hidden="1">
      <c r="F377" s="4"/>
      <c r="H377" s="4"/>
      <c r="I377" s="4"/>
    </row>
    <row r="378" spans="6:9" ht="12.75" hidden="1">
      <c r="F378" s="4"/>
      <c r="H378" s="4"/>
      <c r="I378" s="4"/>
    </row>
    <row r="379" spans="6:9" ht="12.75" hidden="1">
      <c r="F379" s="4"/>
      <c r="H379" s="4"/>
      <c r="I379" s="4"/>
    </row>
    <row r="380" spans="2:12" ht="12.75">
      <c r="B380" t="str">
        <f>Scoreboards!Q386</f>
        <v>WK 43</v>
      </c>
      <c r="C380">
        <f>Scoreboards!P386</f>
        <v>0</v>
      </c>
      <c r="D380">
        <f>COUNTA(Scoreboards!F383:F390)</f>
        <v>0</v>
      </c>
      <c r="E380">
        <f>COUNT(Scoreboards!I383:I390)</f>
        <v>0</v>
      </c>
      <c r="F380" s="4">
        <f>Scoreboards!L386</f>
        <v>0</v>
      </c>
      <c r="H380" s="4">
        <f>Scoreboards!N386</f>
        <v>0</v>
      </c>
      <c r="I380" s="4">
        <f>Scoreboards!S387</f>
        <v>0</v>
      </c>
      <c r="J380" s="4">
        <f>IF(E380&gt;0,D380/E380,"")</f>
      </c>
      <c r="K380" s="4">
        <f>IF(D380&gt;0,F380/D380,"")</f>
      </c>
      <c r="L380" s="4">
        <f>IF(E380&gt;0,F380/E380,"")</f>
      </c>
    </row>
    <row r="381" spans="6:9" ht="12.75" hidden="1">
      <c r="F381" s="4"/>
      <c r="H381" s="4"/>
      <c r="I381" s="4"/>
    </row>
    <row r="382" spans="6:9" ht="12.75" hidden="1">
      <c r="F382" s="4"/>
      <c r="H382" s="4"/>
      <c r="I382" s="4"/>
    </row>
    <row r="383" spans="6:9" ht="12.75" hidden="1">
      <c r="F383" s="4"/>
      <c r="H383" s="4"/>
      <c r="I383" s="4"/>
    </row>
    <row r="384" spans="6:9" ht="12.75" hidden="1">
      <c r="F384" s="4"/>
      <c r="H384" s="4"/>
      <c r="I384" s="4"/>
    </row>
    <row r="385" spans="6:9" ht="12.75" hidden="1">
      <c r="F385" s="4"/>
      <c r="H385" s="4"/>
      <c r="I385" s="4"/>
    </row>
    <row r="386" spans="6:9" ht="12.75" hidden="1">
      <c r="F386" s="4"/>
      <c r="H386" s="4"/>
      <c r="I386" s="4"/>
    </row>
    <row r="387" spans="6:9" ht="12.75" hidden="1">
      <c r="F387" s="4"/>
      <c r="H387" s="4"/>
      <c r="I387" s="4"/>
    </row>
    <row r="388" spans="6:9" ht="12.75" hidden="1">
      <c r="F388" s="4"/>
      <c r="H388" s="4"/>
      <c r="I388" s="4"/>
    </row>
    <row r="389" spans="2:12" ht="12.75">
      <c r="B389" t="str">
        <f>Scoreboards!Q395</f>
        <v>WK 44</v>
      </c>
      <c r="C389">
        <f>Scoreboards!P395</f>
        <v>0</v>
      </c>
      <c r="D389">
        <f>COUNTA(Scoreboards!F392:F399)</f>
        <v>0</v>
      </c>
      <c r="E389">
        <f>COUNT(Scoreboards!I392:I399)</f>
        <v>0</v>
      </c>
      <c r="F389" s="4">
        <f>Scoreboards!L395</f>
        <v>0</v>
      </c>
      <c r="H389" s="4">
        <f>Scoreboards!N395</f>
        <v>0</v>
      </c>
      <c r="I389" s="4">
        <f>Scoreboards!S396</f>
        <v>0</v>
      </c>
      <c r="J389" s="4">
        <f>IF(E389&gt;0,D389/E389,"")</f>
      </c>
      <c r="K389" s="4">
        <f>IF(D389&gt;0,F389/D389,"")</f>
      </c>
      <c r="L389" s="4">
        <f>IF(E389&gt;0,F389/E389,"")</f>
      </c>
    </row>
    <row r="390" spans="6:9" ht="12.75" hidden="1">
      <c r="F390" s="4"/>
      <c r="H390" s="4"/>
      <c r="I390" s="4"/>
    </row>
    <row r="391" spans="6:9" ht="12.75" hidden="1">
      <c r="F391" s="4"/>
      <c r="H391" s="4"/>
      <c r="I391" s="4"/>
    </row>
    <row r="392" spans="6:9" ht="12.75" hidden="1">
      <c r="F392" s="4"/>
      <c r="H392" s="4"/>
      <c r="I392" s="4"/>
    </row>
    <row r="393" spans="6:9" ht="12.75" hidden="1">
      <c r="F393" s="4"/>
      <c r="H393" s="4"/>
      <c r="I393" s="4"/>
    </row>
    <row r="394" spans="6:9" ht="12.75" hidden="1">
      <c r="F394" s="4"/>
      <c r="H394" s="4"/>
      <c r="I394" s="4"/>
    </row>
    <row r="395" spans="6:9" ht="12.75" hidden="1">
      <c r="F395" s="4"/>
      <c r="H395" s="4"/>
      <c r="I395" s="4"/>
    </row>
    <row r="396" spans="6:9" ht="12.75" hidden="1">
      <c r="F396" s="4"/>
      <c r="H396" s="4"/>
      <c r="I396" s="4"/>
    </row>
    <row r="397" spans="6:9" ht="12.75" hidden="1">
      <c r="F397" s="4"/>
      <c r="H397" s="4"/>
      <c r="I397" s="4"/>
    </row>
    <row r="398" spans="2:12" ht="12.75">
      <c r="B398" t="str">
        <f>Scoreboards!Q404</f>
        <v>WK 45</v>
      </c>
      <c r="C398">
        <f>Scoreboards!P404</f>
        <v>0</v>
      </c>
      <c r="D398">
        <f>COUNTA(Scoreboards!F401:F408)</f>
        <v>0</v>
      </c>
      <c r="E398">
        <f>COUNT(Scoreboards!I401:I408)</f>
        <v>0</v>
      </c>
      <c r="F398" s="4">
        <f>Scoreboards!L404</f>
        <v>0</v>
      </c>
      <c r="H398" s="4">
        <f>Scoreboards!N404</f>
        <v>0</v>
      </c>
      <c r="I398" s="4">
        <f>Scoreboards!S405</f>
        <v>0</v>
      </c>
      <c r="J398" s="4">
        <f>IF(E398&gt;0,D398/E398,"")</f>
      </c>
      <c r="K398" s="4">
        <f>IF(D398&gt;0,F398/D398,"")</f>
      </c>
      <c r="L398" s="4">
        <f>IF(E398&gt;0,F398/E398,"")</f>
      </c>
    </row>
    <row r="399" spans="6:9" ht="12.75" hidden="1">
      <c r="F399" s="4"/>
      <c r="H399" s="4"/>
      <c r="I399" s="4"/>
    </row>
    <row r="400" spans="6:9" ht="12.75" hidden="1">
      <c r="F400" s="4"/>
      <c r="H400" s="4"/>
      <c r="I400" s="4"/>
    </row>
    <row r="401" spans="6:9" ht="12.75" hidden="1">
      <c r="F401" s="4"/>
      <c r="H401" s="4"/>
      <c r="I401" s="4"/>
    </row>
    <row r="402" spans="6:9" ht="12.75" hidden="1">
      <c r="F402" s="4"/>
      <c r="H402" s="4"/>
      <c r="I402" s="4"/>
    </row>
    <row r="403" spans="6:9" ht="12.75" hidden="1">
      <c r="F403" s="4"/>
      <c r="H403" s="4"/>
      <c r="I403" s="4"/>
    </row>
    <row r="404" spans="6:9" ht="12.75" hidden="1">
      <c r="F404" s="4"/>
      <c r="H404" s="4"/>
      <c r="I404" s="4"/>
    </row>
    <row r="405" spans="6:9" ht="12.75" hidden="1">
      <c r="F405" s="4"/>
      <c r="H405" s="4"/>
      <c r="I405" s="4"/>
    </row>
    <row r="406" spans="6:9" ht="12.75" hidden="1">
      <c r="F406" s="4"/>
      <c r="H406" s="4"/>
      <c r="I406" s="4"/>
    </row>
    <row r="407" spans="2:12" ht="12.75">
      <c r="B407" t="str">
        <f>Scoreboards!Q413</f>
        <v>WK 46</v>
      </c>
      <c r="C407">
        <f>Scoreboards!P413</f>
        <v>0</v>
      </c>
      <c r="D407">
        <f>COUNTA(Scoreboards!F410:F417)</f>
        <v>0</v>
      </c>
      <c r="E407">
        <f>COUNT(Scoreboards!I410:I417)</f>
        <v>0</v>
      </c>
      <c r="F407" s="4">
        <f>Scoreboards!L413</f>
        <v>0</v>
      </c>
      <c r="H407" s="4">
        <f>Scoreboards!N413</f>
        <v>0</v>
      </c>
      <c r="I407" s="4">
        <f>Scoreboards!S414</f>
        <v>0</v>
      </c>
      <c r="J407" s="4">
        <f>IF(E407&gt;0,D407/E407,"")</f>
      </c>
      <c r="K407" s="4">
        <f>IF(D407&gt;0,F407/D407,"")</f>
      </c>
      <c r="L407" s="4">
        <f>IF(E407&gt;0,F407/E407,"")</f>
      </c>
    </row>
    <row r="408" spans="6:9" ht="12.75" hidden="1">
      <c r="F408" s="4"/>
      <c r="H408" s="4"/>
      <c r="I408" s="4"/>
    </row>
    <row r="409" spans="6:9" ht="12.75" hidden="1">
      <c r="F409" s="4"/>
      <c r="H409" s="4"/>
      <c r="I409" s="4"/>
    </row>
    <row r="410" spans="6:9" ht="12.75" hidden="1">
      <c r="F410" s="4"/>
      <c r="H410" s="4"/>
      <c r="I410" s="4"/>
    </row>
    <row r="411" spans="6:9" ht="12.75" hidden="1">
      <c r="F411" s="4"/>
      <c r="H411" s="4"/>
      <c r="I411" s="4"/>
    </row>
    <row r="412" spans="6:9" ht="12.75" hidden="1">
      <c r="F412" s="4"/>
      <c r="H412" s="4"/>
      <c r="I412" s="4"/>
    </row>
    <row r="413" spans="6:9" ht="12.75" hidden="1">
      <c r="F413" s="4"/>
      <c r="H413" s="4"/>
      <c r="I413" s="4"/>
    </row>
    <row r="414" spans="6:9" ht="12.75" hidden="1">
      <c r="F414" s="4"/>
      <c r="H414" s="4"/>
      <c r="I414" s="4"/>
    </row>
    <row r="415" spans="6:9" ht="12.75" hidden="1">
      <c r="F415" s="4"/>
      <c r="H415" s="4"/>
      <c r="I415" s="4"/>
    </row>
    <row r="416" spans="2:12" ht="12.75">
      <c r="B416" t="str">
        <f>Scoreboards!Q422</f>
        <v>WK 47</v>
      </c>
      <c r="C416">
        <f>Scoreboards!P422</f>
        <v>0</v>
      </c>
      <c r="D416">
        <f>COUNTA(Scoreboards!F419:F426)</f>
        <v>0</v>
      </c>
      <c r="E416">
        <f>COUNT(Scoreboards!I419:I426)</f>
        <v>0</v>
      </c>
      <c r="F416" s="4">
        <f>Scoreboards!L422</f>
        <v>0</v>
      </c>
      <c r="H416" s="4">
        <f>Scoreboards!N422</f>
        <v>0</v>
      </c>
      <c r="I416" s="4">
        <f>Scoreboards!S423</f>
        <v>0</v>
      </c>
      <c r="J416" s="4">
        <f>IF(E416&gt;0,D416/E416,"")</f>
      </c>
      <c r="K416" s="4">
        <f>IF(D416&gt;0,F416/D416,"")</f>
      </c>
      <c r="L416" s="4">
        <f>IF(E416&gt;0,F416/E416,"")</f>
      </c>
    </row>
    <row r="417" spans="6:9" ht="12.75" hidden="1">
      <c r="F417" s="4"/>
      <c r="H417" s="4"/>
      <c r="I417" s="4"/>
    </row>
    <row r="418" spans="6:9" ht="12.75" hidden="1">
      <c r="F418" s="4"/>
      <c r="H418" s="4"/>
      <c r="I418" s="4"/>
    </row>
    <row r="419" spans="6:9" ht="12.75" hidden="1">
      <c r="F419" s="4"/>
      <c r="H419" s="4"/>
      <c r="I419" s="4"/>
    </row>
    <row r="420" spans="6:9" ht="12.75" hidden="1">
      <c r="F420" s="4"/>
      <c r="H420" s="4"/>
      <c r="I420" s="4"/>
    </row>
    <row r="421" spans="6:9" ht="12.75" hidden="1">
      <c r="F421" s="4"/>
      <c r="H421" s="4"/>
      <c r="I421" s="4"/>
    </row>
    <row r="422" spans="6:9" ht="12.75" hidden="1">
      <c r="F422" s="4"/>
      <c r="H422" s="4"/>
      <c r="I422" s="4"/>
    </row>
    <row r="423" spans="6:9" ht="12.75" hidden="1">
      <c r="F423" s="4"/>
      <c r="H423" s="4"/>
      <c r="I423" s="4"/>
    </row>
    <row r="424" spans="6:9" ht="12.75" hidden="1">
      <c r="F424" s="4"/>
      <c r="H424" s="4"/>
      <c r="I424" s="4"/>
    </row>
    <row r="425" spans="2:12" ht="12.75">
      <c r="B425" t="str">
        <f>Scoreboards!Q431</f>
        <v>WK 48</v>
      </c>
      <c r="C425">
        <f>Scoreboards!P431</f>
        <v>0</v>
      </c>
      <c r="D425">
        <f>COUNTA(Scoreboards!F428:F435)</f>
        <v>0</v>
      </c>
      <c r="E425">
        <f>COUNT(Scoreboards!I428:I435)</f>
        <v>0</v>
      </c>
      <c r="F425" s="4">
        <f>Scoreboards!L431</f>
        <v>0</v>
      </c>
      <c r="H425" s="4">
        <f>Scoreboards!N431</f>
        <v>0</v>
      </c>
      <c r="I425" s="4">
        <f>Scoreboards!S432</f>
        <v>0</v>
      </c>
      <c r="J425" s="4">
        <f>IF(E425&gt;0,D425/E425,"")</f>
      </c>
      <c r="K425" s="4">
        <f>IF(D425&gt;0,F425/D425,"")</f>
      </c>
      <c r="L425" s="4">
        <f>IF(E425&gt;0,F425/E425,"")</f>
      </c>
    </row>
    <row r="426" spans="6:9" ht="12.75" hidden="1">
      <c r="F426" s="4"/>
      <c r="H426" s="4"/>
      <c r="I426" s="4"/>
    </row>
    <row r="427" spans="6:9" ht="12.75" hidden="1">
      <c r="F427" s="4"/>
      <c r="H427" s="4"/>
      <c r="I427" s="4"/>
    </row>
    <row r="428" spans="6:9" ht="12.75" hidden="1">
      <c r="F428" s="4"/>
      <c r="H428" s="4"/>
      <c r="I428" s="4"/>
    </row>
    <row r="429" spans="6:9" ht="12.75" hidden="1">
      <c r="F429" s="4"/>
      <c r="H429" s="4"/>
      <c r="I429" s="4"/>
    </row>
    <row r="430" spans="6:9" ht="12.75" hidden="1">
      <c r="F430" s="4"/>
      <c r="H430" s="4"/>
      <c r="I430" s="4"/>
    </row>
    <row r="431" spans="6:9" ht="12.75" hidden="1">
      <c r="F431" s="4"/>
      <c r="H431" s="4"/>
      <c r="I431" s="4"/>
    </row>
    <row r="432" spans="6:9" ht="12.75" hidden="1">
      <c r="F432" s="4"/>
      <c r="H432" s="4"/>
      <c r="I432" s="4"/>
    </row>
    <row r="433" spans="6:9" ht="12.75" hidden="1">
      <c r="F433" s="4"/>
      <c r="H433" s="4"/>
      <c r="I433" s="4"/>
    </row>
    <row r="434" spans="2:12" ht="12.75">
      <c r="B434" t="str">
        <f>Scoreboards!Q440</f>
        <v>WK 49</v>
      </c>
      <c r="C434">
        <f>Scoreboards!P440</f>
        <v>0</v>
      </c>
      <c r="D434">
        <f>COUNTA(Scoreboards!F437:F444)</f>
        <v>0</v>
      </c>
      <c r="E434">
        <f>COUNT(Scoreboards!I437:I444)</f>
        <v>0</v>
      </c>
      <c r="F434" s="4">
        <f>Scoreboards!L440</f>
        <v>0</v>
      </c>
      <c r="H434" s="4">
        <f>Scoreboards!N440</f>
        <v>0</v>
      </c>
      <c r="I434" s="4">
        <f>Scoreboards!S441</f>
        <v>0</v>
      </c>
      <c r="J434" s="4">
        <f>IF(E434&gt;0,D434/E434,"")</f>
      </c>
      <c r="K434" s="4">
        <f>IF(D434&gt;0,F434/D434,"")</f>
      </c>
      <c r="L434" s="4">
        <f>IF(E434&gt;0,F434/E434,"")</f>
      </c>
    </row>
    <row r="435" spans="6:9" ht="12.75" hidden="1">
      <c r="F435" s="4"/>
      <c r="H435" s="4"/>
      <c r="I435" s="4"/>
    </row>
    <row r="436" spans="6:9" ht="12.75" hidden="1">
      <c r="F436" s="4"/>
      <c r="H436" s="4"/>
      <c r="I436" s="4"/>
    </row>
    <row r="437" spans="6:9" ht="12.75" hidden="1">
      <c r="F437" s="4"/>
      <c r="H437" s="4"/>
      <c r="I437" s="4"/>
    </row>
    <row r="438" spans="6:9" ht="12.75" hidden="1">
      <c r="F438" s="4"/>
      <c r="H438" s="4"/>
      <c r="I438" s="4"/>
    </row>
    <row r="439" spans="6:9" ht="12.75" hidden="1">
      <c r="F439" s="4"/>
      <c r="H439" s="4"/>
      <c r="I439" s="4"/>
    </row>
    <row r="440" spans="6:9" ht="12.75" hidden="1">
      <c r="F440" s="4"/>
      <c r="H440" s="4"/>
      <c r="I440" s="4"/>
    </row>
    <row r="441" spans="6:9" ht="12.75" hidden="1">
      <c r="F441" s="4"/>
      <c r="H441" s="4"/>
      <c r="I441" s="4"/>
    </row>
    <row r="442" spans="6:9" ht="12.75" hidden="1">
      <c r="F442" s="4"/>
      <c r="H442" s="4"/>
      <c r="I442" s="4"/>
    </row>
    <row r="443" spans="2:12" ht="12.75">
      <c r="B443" t="str">
        <f>Scoreboards!Q449</f>
        <v>WK 50</v>
      </c>
      <c r="C443">
        <f>Scoreboards!P449</f>
        <v>0</v>
      </c>
      <c r="D443">
        <f>COUNTA(Scoreboards!F446:F453)</f>
        <v>0</v>
      </c>
      <c r="E443">
        <f>COUNT(Scoreboards!I446:I453)</f>
        <v>0</v>
      </c>
      <c r="F443" s="4">
        <f>Scoreboards!L449</f>
        <v>0</v>
      </c>
      <c r="H443" s="4">
        <f>Scoreboards!N449</f>
        <v>0</v>
      </c>
      <c r="I443" s="4">
        <f>Scoreboards!S450</f>
        <v>0</v>
      </c>
      <c r="J443" s="4">
        <f>IF(E443&gt;0,D443/E443,"")</f>
      </c>
      <c r="K443" s="4">
        <f>IF(D443&gt;0,F443/D443,"")</f>
      </c>
      <c r="L443" s="4">
        <f>IF(E443&gt;0,F443/E443,"")</f>
      </c>
    </row>
    <row r="444" spans="6:9" ht="12.75" hidden="1">
      <c r="F444" s="4"/>
      <c r="H444" s="4"/>
      <c r="I444" s="4"/>
    </row>
    <row r="445" spans="6:9" ht="12.75" hidden="1">
      <c r="F445" s="4"/>
      <c r="H445" s="4"/>
      <c r="I445" s="4"/>
    </row>
    <row r="446" spans="6:9" ht="12.75" hidden="1">
      <c r="F446" s="4"/>
      <c r="H446" s="4"/>
      <c r="I446" s="4"/>
    </row>
    <row r="447" spans="6:9" ht="12.75" hidden="1">
      <c r="F447" s="4"/>
      <c r="H447" s="4"/>
      <c r="I447" s="4"/>
    </row>
    <row r="448" spans="6:9" ht="12.75" hidden="1">
      <c r="F448" s="4"/>
      <c r="H448" s="4"/>
      <c r="I448" s="4"/>
    </row>
    <row r="449" spans="6:9" ht="12.75" hidden="1">
      <c r="F449" s="4"/>
      <c r="H449" s="4"/>
      <c r="I449" s="4"/>
    </row>
    <row r="450" spans="6:9" ht="12.75" hidden="1">
      <c r="F450" s="4"/>
      <c r="H450" s="4"/>
      <c r="I450" s="4"/>
    </row>
    <row r="451" spans="6:9" ht="12.75" hidden="1">
      <c r="F451" s="4"/>
      <c r="H451" s="4"/>
      <c r="I451" s="4"/>
    </row>
    <row r="452" spans="2:12" ht="12.75">
      <c r="B452" t="str">
        <f>Scoreboards!Q458</f>
        <v>WK 51</v>
      </c>
      <c r="C452">
        <f>Scoreboards!P458</f>
        <v>0</v>
      </c>
      <c r="D452">
        <f>COUNTA(Scoreboards!F455:F462)</f>
        <v>0</v>
      </c>
      <c r="E452">
        <f>COUNT(Scoreboards!I455:I462)</f>
        <v>0</v>
      </c>
      <c r="F452" s="4">
        <f>Scoreboards!L458</f>
        <v>0</v>
      </c>
      <c r="H452" s="4">
        <f>Scoreboards!N458</f>
        <v>0</v>
      </c>
      <c r="I452" s="4">
        <f>Scoreboards!S459</f>
        <v>0</v>
      </c>
      <c r="J452" s="4">
        <f>IF(E452&gt;0,D452/E452,"")</f>
      </c>
      <c r="K452" s="4">
        <f>IF(D452&gt;0,F452/D452,"")</f>
      </c>
      <c r="L452" s="4">
        <f>IF(E452&gt;0,F452/E452,"")</f>
      </c>
    </row>
    <row r="453" spans="6:9" ht="12.75" hidden="1">
      <c r="F453" s="4"/>
      <c r="H453" s="4"/>
      <c r="I453" s="4"/>
    </row>
    <row r="454" spans="6:9" ht="12.75" hidden="1">
      <c r="F454" s="4"/>
      <c r="H454" s="4"/>
      <c r="I454" s="4"/>
    </row>
    <row r="455" spans="6:9" ht="12.75" hidden="1">
      <c r="F455" s="4"/>
      <c r="H455" s="4"/>
      <c r="I455" s="4"/>
    </row>
    <row r="456" spans="6:9" ht="12.75" hidden="1">
      <c r="F456" s="4"/>
      <c r="H456" s="4"/>
      <c r="I456" s="4"/>
    </row>
    <row r="457" spans="6:9" ht="12.75" hidden="1">
      <c r="F457" s="4"/>
      <c r="H457" s="4"/>
      <c r="I457" s="4"/>
    </row>
    <row r="458" spans="6:9" ht="12.75" hidden="1">
      <c r="F458" s="4"/>
      <c r="H458" s="4"/>
      <c r="I458" s="4"/>
    </row>
    <row r="459" spans="6:9" ht="12.75" hidden="1">
      <c r="F459" s="4"/>
      <c r="H459" s="4"/>
      <c r="I459" s="4"/>
    </row>
    <row r="460" spans="6:9" ht="12.75" hidden="1">
      <c r="F460" s="4"/>
      <c r="H460" s="4"/>
      <c r="I460" s="4"/>
    </row>
    <row r="461" spans="2:12" ht="12.75">
      <c r="B461" t="str">
        <f>Scoreboards!Q467</f>
        <v>WK 52</v>
      </c>
      <c r="C461">
        <f>Scoreboards!P467</f>
        <v>0</v>
      </c>
      <c r="D461">
        <f>COUNTA(Scoreboards!F464:F471)</f>
        <v>0</v>
      </c>
      <c r="E461">
        <f>COUNT(Scoreboards!I464:I471)</f>
        <v>0</v>
      </c>
      <c r="F461" s="4">
        <f>Scoreboards!L467</f>
        <v>0</v>
      </c>
      <c r="H461" s="4">
        <f>Scoreboards!N467</f>
        <v>0</v>
      </c>
      <c r="I461" s="4">
        <f>Scoreboards!S468</f>
        <v>0</v>
      </c>
      <c r="J461" s="4">
        <f>IF(E461&gt;0,D461/E461,"")</f>
      </c>
      <c r="K461" s="4">
        <f>IF(D461&gt;0,F461/D461,"")</f>
      </c>
      <c r="L461" s="4">
        <f>IF(E461&gt;0,F461/E461,"")</f>
      </c>
    </row>
    <row r="462" spans="6:9" ht="13.5" thickBot="1">
      <c r="F462" s="4"/>
      <c r="H462" s="4"/>
      <c r="I462" s="4"/>
    </row>
    <row r="463" spans="3:12" ht="13.5" thickBot="1">
      <c r="C463" s="1" t="s">
        <v>62</v>
      </c>
      <c r="D463">
        <f>SUM(D2:D461)</f>
        <v>0</v>
      </c>
      <c r="E463">
        <f>SUM(E2:E461)</f>
        <v>0</v>
      </c>
      <c r="F463">
        <f>SUM(F2:F461)</f>
        <v>0</v>
      </c>
      <c r="J463" s="4">
        <f>IF(E463&gt;0,D463/E463,"")</f>
      </c>
      <c r="K463" s="4">
        <f>IF(D463&gt;0,F463/D463,"")</f>
      </c>
      <c r="L463" s="9">
        <f>IF(E463&gt;0,F463/E463,"")</f>
      </c>
    </row>
  </sheetData>
  <sheetProtection sheet="1" objects="1" scenarios="1"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C1:M46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8515625" style="0" customWidth="1"/>
    <col min="2" max="2" width="5.140625" style="0" customWidth="1"/>
    <col min="3" max="3" width="3.140625" style="0" customWidth="1"/>
    <col min="4" max="4" width="12.8515625" style="0" customWidth="1"/>
    <col min="5" max="5" width="7.00390625" style="0" customWidth="1"/>
    <col min="6" max="6" width="42.7109375" style="0" customWidth="1"/>
    <col min="7" max="7" width="6.8515625" style="2" customWidth="1"/>
    <col min="8" max="8" width="10.421875" style="7" customWidth="1"/>
    <col min="9" max="9" width="11.7109375" style="0" customWidth="1"/>
    <col min="11" max="13" width="9.140625" style="0" hidden="1" customWidth="1"/>
  </cols>
  <sheetData>
    <row r="1" spans="4:13" s="32" customFormat="1" ht="20.25" customHeight="1" thickBot="1">
      <c r="D1" s="32" t="s">
        <v>13</v>
      </c>
      <c r="E1" s="32" t="s">
        <v>39</v>
      </c>
      <c r="F1" s="32" t="s">
        <v>14</v>
      </c>
      <c r="G1" s="32" t="s">
        <v>38</v>
      </c>
      <c r="H1" s="37" t="s">
        <v>15</v>
      </c>
      <c r="I1" s="32" t="s">
        <v>36</v>
      </c>
      <c r="K1" s="32" t="s">
        <v>35</v>
      </c>
      <c r="L1" s="36">
        <f>MATCH("ZZ",D1:D469,0)</f>
        <v>2</v>
      </c>
      <c r="M1" s="36">
        <f>MATCH("ZZ",D1:D469,1)</f>
        <v>469</v>
      </c>
    </row>
    <row r="2" spans="3:11" ht="15.75" hidden="1">
      <c r="C2" s="30">
        <f>IF(ISNUMBER(H2),"$","")</f>
      </c>
      <c r="D2" s="5" t="str">
        <f>IF(Scoreboards!$E4="","ZZ",Scoreboards!$E4)</f>
        <v>ZZ</v>
      </c>
      <c r="E2" s="2">
        <f>IF(Scoreboards!$E4="","",MID(Scoreboards!$Q4,4,2))</f>
      </c>
      <c r="F2">
        <f>IF(Scoreboards!$E4="","",Scoreboards!$P4)</f>
      </c>
      <c r="G2" s="2">
        <f>IF(Scoreboards!$E4="","",Scoreboards!$F4)</f>
      </c>
      <c r="H2" s="28">
        <f>IF(ISNUMBER(Scoreboards!$I4),Scoreboards!$I4,"")</f>
      </c>
      <c r="K2">
        <f>IF(Scoreboards!$E4="",Scoreboards!O4,Scoreboards!O4)</f>
        <v>1</v>
      </c>
    </row>
    <row r="3" spans="3:11" ht="15.75" hidden="1">
      <c r="C3" s="30">
        <f aca="true" t="shared" si="0" ref="C3:C66">IF(ISNUMBER(H3),"$","")</f>
      </c>
      <c r="D3" s="5" t="str">
        <f>IF(Scoreboards!$E5="","ZZ",Scoreboards!$E5)</f>
        <v>ZZ</v>
      </c>
      <c r="E3" s="2">
        <f>IF(Scoreboards!$E5="","",MID(Scoreboards!$Q5,4,2))</f>
      </c>
      <c r="F3">
        <f>IF(Scoreboards!$E5="","",Scoreboards!$P5)</f>
      </c>
      <c r="G3" s="2">
        <f>IF(Scoreboards!$E5="","",Scoreboards!$F5)</f>
      </c>
      <c r="H3" s="28">
        <f>IF(ISNUMBER(Scoreboards!$I5),Scoreboards!$I5,"")</f>
      </c>
      <c r="K3">
        <f>IF(Scoreboards!$E5="",Scoreboards!O5,Scoreboards!O5)</f>
        <v>2</v>
      </c>
    </row>
    <row r="4" spans="3:11" ht="15.75" hidden="1">
      <c r="C4" s="30">
        <f t="shared" si="0"/>
      </c>
      <c r="D4" s="5" t="str">
        <f>IF(Scoreboards!$E6="","ZZ",Scoreboards!$E6)</f>
        <v>ZZ</v>
      </c>
      <c r="E4" s="2">
        <f>IF(Scoreboards!$E6="","",MID(Scoreboards!$Q6,4,2))</f>
      </c>
      <c r="F4">
        <f>IF(Scoreboards!$E6="","",Scoreboards!$P6)</f>
      </c>
      <c r="G4" s="2">
        <f>IF(Scoreboards!$E6="","",Scoreboards!$F6)</f>
      </c>
      <c r="H4" s="28">
        <f>IF(ISNUMBER(Scoreboards!$I6),Scoreboards!$I6,"")</f>
      </c>
      <c r="K4">
        <f>IF(Scoreboards!$E6="",Scoreboards!O6,Scoreboards!O6)</f>
        <v>3</v>
      </c>
    </row>
    <row r="5" spans="3:11" ht="15.75" hidden="1">
      <c r="C5" s="30">
        <f t="shared" si="0"/>
      </c>
      <c r="D5" s="5" t="str">
        <f>IF(Scoreboards!$E7="","ZZ",Scoreboards!$E7)</f>
        <v>ZZ</v>
      </c>
      <c r="E5" s="2">
        <f>IF(Scoreboards!$E7="","",MID(Scoreboards!$Q7,4,2))</f>
      </c>
      <c r="F5">
        <f>IF(Scoreboards!$E7="","",Scoreboards!$P7)</f>
      </c>
      <c r="G5" s="2">
        <f>IF(Scoreboards!$E7="","",Scoreboards!$F7)</f>
      </c>
      <c r="H5" s="28">
        <f>IF(ISNUMBER(Scoreboards!$I7),Scoreboards!$I7,"")</f>
      </c>
      <c r="K5">
        <f>IF(Scoreboards!$E7="",Scoreboards!O7,Scoreboards!O7)</f>
        <v>4</v>
      </c>
    </row>
    <row r="6" spans="3:11" ht="15.75" hidden="1">
      <c r="C6" s="30">
        <f t="shared" si="0"/>
      </c>
      <c r="D6" s="5" t="str">
        <f>IF(Scoreboards!$E8="","ZZ",Scoreboards!$E8)</f>
        <v>ZZ</v>
      </c>
      <c r="E6" s="2">
        <f>IF(Scoreboards!$E8="","",MID(Scoreboards!$Q8,4,2))</f>
      </c>
      <c r="F6">
        <f>IF(Scoreboards!$E8="","",Scoreboards!$P8)</f>
      </c>
      <c r="G6" s="2">
        <f>IF(Scoreboards!$E8="","",Scoreboards!$F8)</f>
      </c>
      <c r="H6" s="28">
        <f>IF(ISNUMBER(Scoreboards!$I8),Scoreboards!$I8,"")</f>
      </c>
      <c r="K6">
        <f>IF(Scoreboards!$E8="",Scoreboards!O8,Scoreboards!O8)</f>
        <v>5</v>
      </c>
    </row>
    <row r="7" spans="3:11" ht="15.75" hidden="1">
      <c r="C7" s="30">
        <f t="shared" si="0"/>
      </c>
      <c r="D7" s="5" t="str">
        <f>IF(Scoreboards!$E9="","ZZ",Scoreboards!$E9)</f>
        <v>ZZ</v>
      </c>
      <c r="E7" s="2">
        <f>IF(Scoreboards!$E9="","",MID(Scoreboards!$Q9,4,2))</f>
      </c>
      <c r="F7">
        <f>IF(Scoreboards!$E9="","",Scoreboards!$P9)</f>
      </c>
      <c r="G7" s="2">
        <f>IF(Scoreboards!$E9="","",Scoreboards!$F9)</f>
      </c>
      <c r="H7" s="28">
        <f>IF(ISNUMBER(Scoreboards!$I9),Scoreboards!$I9,"")</f>
      </c>
      <c r="K7">
        <f>IF(Scoreboards!$E9="",Scoreboards!O9,Scoreboards!O9)</f>
        <v>6</v>
      </c>
    </row>
    <row r="8" spans="3:11" ht="15.75" hidden="1">
      <c r="C8" s="30">
        <f t="shared" si="0"/>
      </c>
      <c r="D8" s="5" t="str">
        <f>IF(Scoreboards!$E10="","ZZ",Scoreboards!$E10)</f>
        <v>ZZ</v>
      </c>
      <c r="E8" s="2">
        <f>IF(Scoreboards!$E10="","",MID(Scoreboards!$Q10,4,2))</f>
      </c>
      <c r="F8">
        <f>IF(Scoreboards!$E10="","",Scoreboards!$P10)</f>
      </c>
      <c r="G8" s="2">
        <f>IF(Scoreboards!$E10="","",Scoreboards!$F10)</f>
      </c>
      <c r="H8" s="28">
        <f>IF(ISNUMBER(Scoreboards!$I10),Scoreboards!$I10,"")</f>
      </c>
      <c r="K8">
        <f>IF(Scoreboards!$E10="",Scoreboards!O10,Scoreboards!O10)</f>
        <v>7</v>
      </c>
    </row>
    <row r="9" spans="3:11" ht="15.75" hidden="1">
      <c r="C9" s="30">
        <f t="shared" si="0"/>
      </c>
      <c r="D9" s="5" t="str">
        <f>IF(Scoreboards!$E11="","ZZ",Scoreboards!$E11)</f>
        <v>ZZ</v>
      </c>
      <c r="E9" s="2">
        <f>IF(Scoreboards!$E11="","",MID(Scoreboards!$Q11,4,2))</f>
      </c>
      <c r="F9">
        <f>IF(Scoreboards!$E11="","",Scoreboards!$P11)</f>
      </c>
      <c r="G9" s="2">
        <f>IF(Scoreboards!$E11="","",Scoreboards!$F11)</f>
      </c>
      <c r="H9" s="28">
        <f>IF(ISNUMBER(Scoreboards!$I11),Scoreboards!$I11,"")</f>
      </c>
      <c r="K9">
        <f>IF(Scoreboards!$E11="",Scoreboards!O11,Scoreboards!O11)</f>
        <v>8</v>
      </c>
    </row>
    <row r="10" spans="3:11" ht="15.75" hidden="1">
      <c r="C10" s="30">
        <f t="shared" si="0"/>
      </c>
      <c r="D10" s="5" t="str">
        <f>IF(Scoreboards!$E12="","ZZ",Scoreboards!$E12)</f>
        <v>ZZ</v>
      </c>
      <c r="E10" s="2">
        <f>IF(Scoreboards!$E12="","",MID(Scoreboards!$Q12,4,2))</f>
      </c>
      <c r="F10">
        <f>IF(Scoreboards!$E12="","",Scoreboards!$P12)</f>
      </c>
      <c r="G10" s="2">
        <f>IF(Scoreboards!$E12="","",Scoreboards!$F12)</f>
      </c>
      <c r="H10" s="28">
        <f>IF(ISNUMBER(Scoreboards!$I12),Scoreboards!$I12,"")</f>
      </c>
      <c r="K10">
        <f>IF(Scoreboards!$E12="",Scoreboards!O12,Scoreboards!O12)</f>
        <v>9</v>
      </c>
    </row>
    <row r="11" spans="3:11" ht="15.75" hidden="1">
      <c r="C11" s="30">
        <f t="shared" si="0"/>
      </c>
      <c r="D11" s="5" t="str">
        <f>IF(Scoreboards!$E13="","ZZ",Scoreboards!$E13)</f>
        <v>ZZ</v>
      </c>
      <c r="E11" s="2">
        <f>IF(Scoreboards!$E13="","",MID(Scoreboards!$Q13,4,2))</f>
      </c>
      <c r="F11">
        <f>IF(Scoreboards!$E13="","",Scoreboards!$P13)</f>
      </c>
      <c r="G11" s="2">
        <f>IF(Scoreboards!$E13="","",Scoreboards!$F13)</f>
      </c>
      <c r="H11" s="28">
        <f>IF(ISNUMBER(Scoreboards!$I13),Scoreboards!$I13,"")</f>
      </c>
      <c r="K11">
        <f>IF(Scoreboards!$E13="",Scoreboards!O13,Scoreboards!O13)</f>
        <v>10</v>
      </c>
    </row>
    <row r="12" spans="3:11" ht="15.75" hidden="1">
      <c r="C12" s="30">
        <f t="shared" si="0"/>
      </c>
      <c r="D12" s="5" t="str">
        <f>IF(Scoreboards!$E14="","ZZ",Scoreboards!$E14)</f>
        <v>ZZ</v>
      </c>
      <c r="E12" s="2">
        <f>IF(Scoreboards!$E14="","",MID(Scoreboards!$Q14,4,2))</f>
      </c>
      <c r="F12">
        <f>IF(Scoreboards!$E14="","",Scoreboards!$P14)</f>
      </c>
      <c r="G12" s="2">
        <f>IF(Scoreboards!$E14="","",Scoreboards!$F14)</f>
      </c>
      <c r="H12" s="28">
        <f>IF(ISNUMBER(Scoreboards!$I14),Scoreboards!$I14,"")</f>
      </c>
      <c r="K12">
        <f>IF(Scoreboards!$E14="",Scoreboards!O14,Scoreboards!O14)</f>
        <v>11</v>
      </c>
    </row>
    <row r="13" spans="3:11" ht="15.75" hidden="1">
      <c r="C13" s="30">
        <f t="shared" si="0"/>
      </c>
      <c r="D13" s="5" t="str">
        <f>IF(Scoreboards!$E15="","ZZ",Scoreboards!$E15)</f>
        <v>ZZ</v>
      </c>
      <c r="E13" s="2">
        <f>IF(Scoreboards!$E15="","",MID(Scoreboards!$Q15,4,2))</f>
      </c>
      <c r="F13">
        <f>IF(Scoreboards!$E15="","",Scoreboards!$P15)</f>
      </c>
      <c r="G13" s="2">
        <f>IF(Scoreboards!$E15="","",Scoreboards!$F15)</f>
      </c>
      <c r="H13" s="28">
        <f>IF(ISNUMBER(Scoreboards!$I15),Scoreboards!$I15,"")</f>
      </c>
      <c r="K13">
        <f>IF(Scoreboards!$E15="",Scoreboards!O15,Scoreboards!O15)</f>
        <v>12</v>
      </c>
    </row>
    <row r="14" spans="3:11" ht="15.75" hidden="1">
      <c r="C14" s="30">
        <f t="shared" si="0"/>
      </c>
      <c r="D14" s="5" t="str">
        <f>IF(Scoreboards!$E16="","ZZ",Scoreboards!$E16)</f>
        <v>ZZ</v>
      </c>
      <c r="E14" s="2">
        <f>IF(Scoreboards!$E16="","",MID(Scoreboards!$Q16,4,2))</f>
      </c>
      <c r="F14">
        <f>IF(Scoreboards!$E16="","",Scoreboards!$P16)</f>
      </c>
      <c r="G14" s="2">
        <f>IF(Scoreboards!$E16="","",Scoreboards!$F16)</f>
      </c>
      <c r="H14" s="28">
        <f>IF(ISNUMBER(Scoreboards!$I16),Scoreboards!$I16,"")</f>
      </c>
      <c r="K14">
        <f>IF(Scoreboards!$E16="",Scoreboards!O16,Scoreboards!O16)</f>
        <v>13</v>
      </c>
    </row>
    <row r="15" spans="3:11" ht="15.75" hidden="1">
      <c r="C15" s="30">
        <f t="shared" si="0"/>
      </c>
      <c r="D15" s="5" t="str">
        <f>IF(Scoreboards!$E17="","ZZ",Scoreboards!$E17)</f>
        <v>ZZ</v>
      </c>
      <c r="E15" s="2">
        <f>IF(Scoreboards!$E17="","",MID(Scoreboards!$Q17,4,2))</f>
      </c>
      <c r="F15">
        <f>IF(Scoreboards!$E17="","",Scoreboards!$P17)</f>
      </c>
      <c r="G15" s="2">
        <f>IF(Scoreboards!$E17="","",Scoreboards!$F17)</f>
      </c>
      <c r="H15" s="28">
        <f>IF(ISNUMBER(Scoreboards!$I17),Scoreboards!$I17,"")</f>
      </c>
      <c r="K15">
        <f>IF(Scoreboards!$E17="",Scoreboards!O17,Scoreboards!O17)</f>
        <v>14</v>
      </c>
    </row>
    <row r="16" spans="3:11" ht="15.75" hidden="1">
      <c r="C16" s="30">
        <f t="shared" si="0"/>
      </c>
      <c r="D16" s="5" t="str">
        <f>IF(Scoreboards!$E18="","ZZ",Scoreboards!$E18)</f>
        <v>ZZ</v>
      </c>
      <c r="E16" s="2">
        <f>IF(Scoreboards!$E18="","",MID(Scoreboards!$Q18,4,2))</f>
      </c>
      <c r="F16">
        <f>IF(Scoreboards!$E18="","",Scoreboards!$P18)</f>
      </c>
      <c r="G16" s="2">
        <f>IF(Scoreboards!$E18="","",Scoreboards!$F18)</f>
      </c>
      <c r="H16" s="28">
        <f>IF(ISNUMBER(Scoreboards!$I18),Scoreboards!$I18,"")</f>
      </c>
      <c r="K16">
        <f>IF(Scoreboards!$E18="",Scoreboards!O18,Scoreboards!O18)</f>
        <v>15</v>
      </c>
    </row>
    <row r="17" spans="3:11" ht="15.75" hidden="1">
      <c r="C17" s="30">
        <f t="shared" si="0"/>
      </c>
      <c r="D17" s="5" t="str">
        <f>IF(Scoreboards!$E19="","ZZ",Scoreboards!$E19)</f>
        <v>ZZ</v>
      </c>
      <c r="E17" s="2">
        <f>IF(Scoreboards!$E19="","",MID(Scoreboards!$Q19,4,2))</f>
      </c>
      <c r="F17">
        <f>IF(Scoreboards!$E19="","",Scoreboards!$P19)</f>
      </c>
      <c r="G17" s="2">
        <f>IF(Scoreboards!$E19="","",Scoreboards!$F19)</f>
      </c>
      <c r="H17" s="28">
        <f>IF(ISNUMBER(Scoreboards!$I19),Scoreboards!$I19,"")</f>
      </c>
      <c r="K17">
        <f>IF(Scoreboards!$E19="",Scoreboards!O19,Scoreboards!O19)</f>
        <v>16</v>
      </c>
    </row>
    <row r="18" spans="3:11" ht="15.75" hidden="1">
      <c r="C18" s="30">
        <f t="shared" si="0"/>
      </c>
      <c r="D18" s="5" t="str">
        <f>IF(Scoreboards!$E20="","ZZ",Scoreboards!$E20)</f>
        <v>ZZ</v>
      </c>
      <c r="E18" s="2">
        <f>IF(Scoreboards!$E20="","",MID(Scoreboards!$Q20,4,2))</f>
      </c>
      <c r="F18">
        <f>IF(Scoreboards!$E20="","",Scoreboards!$P20)</f>
      </c>
      <c r="G18" s="2">
        <f>IF(Scoreboards!$E20="","",Scoreboards!$F20)</f>
      </c>
      <c r="H18" s="28">
        <f>IF(ISNUMBER(Scoreboards!$I20),Scoreboards!$I20,"")</f>
      </c>
      <c r="K18">
        <f>IF(Scoreboards!$E20="",Scoreboards!O20,Scoreboards!O20)</f>
        <v>17</v>
      </c>
    </row>
    <row r="19" spans="3:11" ht="15.75" hidden="1">
      <c r="C19" s="30">
        <f t="shared" si="0"/>
      </c>
      <c r="D19" s="5" t="str">
        <f>IF(Scoreboards!$E21="","ZZ",Scoreboards!$E21)</f>
        <v>ZZ</v>
      </c>
      <c r="E19" s="2">
        <f>IF(Scoreboards!$E21="","",MID(Scoreboards!$Q21,4,2))</f>
      </c>
      <c r="F19">
        <f>IF(Scoreboards!$E21="","",Scoreboards!$P21)</f>
      </c>
      <c r="G19" s="2">
        <f>IF(Scoreboards!$E21="","",Scoreboards!$F21)</f>
      </c>
      <c r="H19" s="28">
        <f>IF(ISNUMBER(Scoreboards!$I21),Scoreboards!$I21,"")</f>
      </c>
      <c r="K19">
        <f>IF(Scoreboards!$E21="",Scoreboards!O21,Scoreboards!O21)</f>
        <v>18</v>
      </c>
    </row>
    <row r="20" spans="3:11" ht="15.75" hidden="1">
      <c r="C20" s="30">
        <f t="shared" si="0"/>
      </c>
      <c r="D20" s="5" t="str">
        <f>IF(Scoreboards!$E22="","ZZ",Scoreboards!$E22)</f>
        <v>ZZ</v>
      </c>
      <c r="E20" s="2">
        <f>IF(Scoreboards!$E22="","",MID(Scoreboards!$Q22,4,2))</f>
      </c>
      <c r="F20">
        <f>IF(Scoreboards!$E22="","",Scoreboards!$P22)</f>
      </c>
      <c r="G20" s="2">
        <f>IF(Scoreboards!$E22="","",Scoreboards!$F22)</f>
      </c>
      <c r="H20" s="28">
        <f>IF(ISNUMBER(Scoreboards!$I22),Scoreboards!$I22,"")</f>
      </c>
      <c r="K20">
        <f>IF(Scoreboards!$E22="",Scoreboards!O22,Scoreboards!O22)</f>
        <v>19</v>
      </c>
    </row>
    <row r="21" spans="3:11" ht="15.75" hidden="1">
      <c r="C21" s="30">
        <f t="shared" si="0"/>
      </c>
      <c r="D21" s="5" t="str">
        <f>IF(Scoreboards!$E23="","ZZ",Scoreboards!$E23)</f>
        <v>ZZ</v>
      </c>
      <c r="E21" s="2">
        <f>IF(Scoreboards!$E23="","",MID(Scoreboards!$Q23,4,2))</f>
      </c>
      <c r="F21">
        <f>IF(Scoreboards!$E23="","",Scoreboards!$P23)</f>
      </c>
      <c r="G21" s="2">
        <f>IF(Scoreboards!$E23="","",Scoreboards!$F23)</f>
      </c>
      <c r="H21" s="28">
        <f>IF(ISNUMBER(Scoreboards!$I23),Scoreboards!$I23,"")</f>
      </c>
      <c r="K21">
        <f>IF(Scoreboards!$E23="",Scoreboards!O23,Scoreboards!O23)</f>
        <v>20</v>
      </c>
    </row>
    <row r="22" spans="3:11" ht="15.75" hidden="1">
      <c r="C22" s="30">
        <f t="shared" si="0"/>
      </c>
      <c r="D22" s="5" t="str">
        <f>IF(Scoreboards!$E24="","ZZ",Scoreboards!$E24)</f>
        <v>ZZ</v>
      </c>
      <c r="E22" s="2">
        <f>IF(Scoreboards!$E24="","",MID(Scoreboards!$Q24,4,2))</f>
      </c>
      <c r="F22">
        <f>IF(Scoreboards!$E24="","",Scoreboards!$P24)</f>
      </c>
      <c r="G22" s="2">
        <f>IF(Scoreboards!$E24="","",Scoreboards!$F24)</f>
      </c>
      <c r="H22" s="28">
        <f>IF(ISNUMBER(Scoreboards!$I24),Scoreboards!$I24,"")</f>
      </c>
      <c r="K22">
        <f>IF(Scoreboards!$E24="",Scoreboards!O24,Scoreboards!O24)</f>
        <v>21</v>
      </c>
    </row>
    <row r="23" spans="3:11" ht="15.75" hidden="1">
      <c r="C23" s="30">
        <f t="shared" si="0"/>
      </c>
      <c r="D23" s="5" t="str">
        <f>IF(Scoreboards!$E25="","ZZ",Scoreboards!$E25)</f>
        <v>ZZ</v>
      </c>
      <c r="E23" s="2">
        <f>IF(Scoreboards!$E25="","",MID(Scoreboards!$Q25,4,2))</f>
      </c>
      <c r="F23">
        <f>IF(Scoreboards!$E25="","",Scoreboards!$P25)</f>
      </c>
      <c r="G23" s="2">
        <f>IF(Scoreboards!$E25="","",Scoreboards!$F25)</f>
      </c>
      <c r="H23" s="28">
        <f>IF(ISNUMBER(Scoreboards!$I25),Scoreboards!$I25,"")</f>
      </c>
      <c r="K23">
        <f>IF(Scoreboards!$E25="",Scoreboards!O25,Scoreboards!O25)</f>
        <v>22</v>
      </c>
    </row>
    <row r="24" spans="3:11" ht="15.75" hidden="1">
      <c r="C24" s="30">
        <f t="shared" si="0"/>
      </c>
      <c r="D24" s="5" t="str">
        <f>IF(Scoreboards!$E26="","ZZ",Scoreboards!$E26)</f>
        <v>ZZ</v>
      </c>
      <c r="E24" s="2">
        <f>IF(Scoreboards!$E26="","",MID(Scoreboards!$Q26,4,2))</f>
      </c>
      <c r="F24">
        <f>IF(Scoreboards!$E26="","",Scoreboards!$P26)</f>
      </c>
      <c r="G24" s="2">
        <f>IF(Scoreboards!$E26="","",Scoreboards!$F26)</f>
      </c>
      <c r="H24" s="28">
        <f>IF(ISNUMBER(Scoreboards!$I26),Scoreboards!$I26,"")</f>
      </c>
      <c r="K24">
        <f>IF(Scoreboards!$E26="",Scoreboards!O26,Scoreboards!O26)</f>
        <v>23</v>
      </c>
    </row>
    <row r="25" spans="3:11" ht="15.75" hidden="1">
      <c r="C25" s="30">
        <f t="shared" si="0"/>
      </c>
      <c r="D25" s="5" t="str">
        <f>IF(Scoreboards!$E27="","ZZ",Scoreboards!$E27)</f>
        <v>ZZ</v>
      </c>
      <c r="E25" s="2">
        <f>IF(Scoreboards!$E27="","",MID(Scoreboards!$Q27,4,2))</f>
      </c>
      <c r="F25">
        <f>IF(Scoreboards!$E27="","",Scoreboards!$P27)</f>
      </c>
      <c r="G25" s="2">
        <f>IF(Scoreboards!$E27="","",Scoreboards!$F27)</f>
      </c>
      <c r="H25" s="28">
        <f>IF(ISNUMBER(Scoreboards!$I27),Scoreboards!$I27,"")</f>
      </c>
      <c r="K25">
        <f>IF(Scoreboards!$E27="",Scoreboards!O27,Scoreboards!O27)</f>
        <v>24</v>
      </c>
    </row>
    <row r="26" spans="3:11" ht="15.75" hidden="1">
      <c r="C26" s="30">
        <f t="shared" si="0"/>
      </c>
      <c r="D26" s="5" t="str">
        <f>IF(Scoreboards!$E28="","ZZ",Scoreboards!$E28)</f>
        <v>ZZ</v>
      </c>
      <c r="E26" s="2">
        <f>IF(Scoreboards!$E28="","",MID(Scoreboards!$Q28,4,2))</f>
      </c>
      <c r="F26">
        <f>IF(Scoreboards!$E28="","",Scoreboards!$P28)</f>
      </c>
      <c r="G26" s="2">
        <f>IF(Scoreboards!$E28="","",Scoreboards!$F28)</f>
      </c>
      <c r="H26" s="28">
        <f>IF(ISNUMBER(Scoreboards!$I28),Scoreboards!$I28,"")</f>
      </c>
      <c r="K26">
        <f>IF(Scoreboards!$E28="",Scoreboards!O28,Scoreboards!O28)</f>
        <v>25</v>
      </c>
    </row>
    <row r="27" spans="3:11" ht="15.75" hidden="1">
      <c r="C27" s="30">
        <f t="shared" si="0"/>
      </c>
      <c r="D27" s="5" t="str">
        <f>IF(Scoreboards!$E29="","ZZ",Scoreboards!$E29)</f>
        <v>ZZ</v>
      </c>
      <c r="E27" s="2">
        <f>IF(Scoreboards!$E29="","",MID(Scoreboards!$Q29,4,2))</f>
      </c>
      <c r="F27">
        <f>IF(Scoreboards!$E29="","",Scoreboards!$P29)</f>
      </c>
      <c r="G27" s="2">
        <f>IF(Scoreboards!$E29="","",Scoreboards!$F29)</f>
      </c>
      <c r="H27" s="28">
        <f>IF(ISNUMBER(Scoreboards!$I29),Scoreboards!$I29,"")</f>
      </c>
      <c r="K27">
        <f>IF(Scoreboards!$E29="",Scoreboards!O29,Scoreboards!O29)</f>
        <v>26</v>
      </c>
    </row>
    <row r="28" spans="3:11" ht="15.75" hidden="1">
      <c r="C28" s="30">
        <f t="shared" si="0"/>
      </c>
      <c r="D28" s="5" t="str">
        <f>IF(Scoreboards!$E30="","ZZ",Scoreboards!$E30)</f>
        <v>ZZ</v>
      </c>
      <c r="E28" s="2">
        <f>IF(Scoreboards!$E30="","",MID(Scoreboards!$Q30,4,2))</f>
      </c>
      <c r="F28">
        <f>IF(Scoreboards!$E30="","",Scoreboards!$P30)</f>
      </c>
      <c r="G28" s="2">
        <f>IF(Scoreboards!$E30="","",Scoreboards!$F30)</f>
      </c>
      <c r="H28" s="28">
        <f>IF(ISNUMBER(Scoreboards!$I30),Scoreboards!$I30,"")</f>
      </c>
      <c r="K28">
        <f>IF(Scoreboards!$E30="",Scoreboards!O30,Scoreboards!O30)</f>
        <v>27</v>
      </c>
    </row>
    <row r="29" spans="3:11" ht="15.75" hidden="1">
      <c r="C29" s="30">
        <f t="shared" si="0"/>
      </c>
      <c r="D29" s="5" t="str">
        <f>IF(Scoreboards!$E31="","ZZ",Scoreboards!$E31)</f>
        <v>ZZ</v>
      </c>
      <c r="E29" s="2">
        <f>IF(Scoreboards!$E31="","",MID(Scoreboards!$Q31,4,2))</f>
      </c>
      <c r="F29">
        <f>IF(Scoreboards!$E31="","",Scoreboards!$P31)</f>
      </c>
      <c r="G29" s="2">
        <f>IF(Scoreboards!$E31="","",Scoreboards!$F31)</f>
      </c>
      <c r="H29" s="28">
        <f>IF(ISNUMBER(Scoreboards!$I31),Scoreboards!$I31,"")</f>
      </c>
      <c r="K29">
        <f>IF(Scoreboards!$E31="",Scoreboards!O31,Scoreboards!O31)</f>
        <v>28</v>
      </c>
    </row>
    <row r="30" spans="3:11" ht="15.75" hidden="1">
      <c r="C30" s="30">
        <f t="shared" si="0"/>
      </c>
      <c r="D30" s="5" t="str">
        <f>IF(Scoreboards!$E32="","ZZ",Scoreboards!$E32)</f>
        <v>ZZ</v>
      </c>
      <c r="E30" s="2">
        <f>IF(Scoreboards!$E32="","",MID(Scoreboards!$Q32,4,2))</f>
      </c>
      <c r="F30">
        <f>IF(Scoreboards!$E32="","",Scoreboards!$P32)</f>
      </c>
      <c r="G30" s="2">
        <f>IF(Scoreboards!$E32="","",Scoreboards!$F32)</f>
      </c>
      <c r="H30" s="28">
        <f>IF(ISNUMBER(Scoreboards!$I32),Scoreboards!$I32,"")</f>
      </c>
      <c r="K30">
        <f>IF(Scoreboards!$E32="",Scoreboards!O32,Scoreboards!O32)</f>
        <v>29</v>
      </c>
    </row>
    <row r="31" spans="3:11" ht="15.75" hidden="1">
      <c r="C31" s="30">
        <f t="shared" si="0"/>
      </c>
      <c r="D31" s="5" t="str">
        <f>IF(Scoreboards!$E33="","ZZ",Scoreboards!$E33)</f>
        <v>ZZ</v>
      </c>
      <c r="E31" s="2">
        <f>IF(Scoreboards!$E33="","",MID(Scoreboards!$Q33,4,2))</f>
      </c>
      <c r="F31">
        <f>IF(Scoreboards!$E33="","",Scoreboards!$P33)</f>
      </c>
      <c r="G31" s="2">
        <f>IF(Scoreboards!$E33="","",Scoreboards!$F33)</f>
      </c>
      <c r="H31" s="28">
        <f>IF(ISNUMBER(Scoreboards!$I33),Scoreboards!$I33,"")</f>
      </c>
      <c r="K31">
        <f>IF(Scoreboards!$E33="",Scoreboards!O33,Scoreboards!O33)</f>
        <v>30</v>
      </c>
    </row>
    <row r="32" spans="3:11" ht="15.75" hidden="1">
      <c r="C32" s="30">
        <f t="shared" si="0"/>
      </c>
      <c r="D32" s="5" t="str">
        <f>IF(Scoreboards!$E34="","ZZ",Scoreboards!$E34)</f>
        <v>ZZ</v>
      </c>
      <c r="E32" s="2">
        <f>IF(Scoreboards!$E34="","",MID(Scoreboards!$Q34,4,2))</f>
      </c>
      <c r="F32">
        <f>IF(Scoreboards!$E34="","",Scoreboards!$P34)</f>
      </c>
      <c r="G32" s="2">
        <f>IF(Scoreboards!$E34="","",Scoreboards!$F34)</f>
      </c>
      <c r="H32" s="28">
        <f>IF(ISNUMBER(Scoreboards!$I34),Scoreboards!$I34,"")</f>
      </c>
      <c r="K32">
        <f>IF(Scoreboards!$E34="",Scoreboards!O34,Scoreboards!O34)</f>
        <v>31</v>
      </c>
    </row>
    <row r="33" spans="3:11" ht="15.75" hidden="1">
      <c r="C33" s="30">
        <f t="shared" si="0"/>
      </c>
      <c r="D33" s="5" t="str">
        <f>IF(Scoreboards!$E35="","ZZ",Scoreboards!$E35)</f>
        <v>ZZ</v>
      </c>
      <c r="E33" s="2">
        <f>IF(Scoreboards!$E35="","",MID(Scoreboards!$Q35,4,2))</f>
      </c>
      <c r="F33">
        <f>IF(Scoreboards!$E35="","",Scoreboards!$P35)</f>
      </c>
      <c r="G33" s="2">
        <f>IF(Scoreboards!$E35="","",Scoreboards!$F35)</f>
      </c>
      <c r="H33" s="28">
        <f>IF(ISNUMBER(Scoreboards!$I35),Scoreboards!$I35,"")</f>
      </c>
      <c r="K33">
        <f>IF(Scoreboards!$E35="",Scoreboards!O35,Scoreboards!O35)</f>
        <v>32</v>
      </c>
    </row>
    <row r="34" spans="3:11" ht="15.75" hidden="1">
      <c r="C34" s="30">
        <f t="shared" si="0"/>
      </c>
      <c r="D34" s="5" t="str">
        <f>IF(Scoreboards!$E36="","ZZ",Scoreboards!$E36)</f>
        <v>ZZ</v>
      </c>
      <c r="E34" s="2">
        <f>IF(Scoreboards!$E36="","",MID(Scoreboards!$Q36,4,2))</f>
      </c>
      <c r="F34">
        <f>IF(Scoreboards!$E36="","",Scoreboards!$P36)</f>
      </c>
      <c r="G34" s="2">
        <f>IF(Scoreboards!$E36="","",Scoreboards!$F36)</f>
      </c>
      <c r="H34" s="28">
        <f>IF(ISNUMBER(Scoreboards!$I36),Scoreboards!$I36,"")</f>
      </c>
      <c r="K34">
        <f>IF(Scoreboards!$E36="",Scoreboards!O36,Scoreboards!O36)</f>
        <v>33</v>
      </c>
    </row>
    <row r="35" spans="3:11" ht="15.75" hidden="1">
      <c r="C35" s="30">
        <f t="shared" si="0"/>
      </c>
      <c r="D35" s="5" t="str">
        <f>IF(Scoreboards!$E37="","ZZ",Scoreboards!$E37)</f>
        <v>ZZ</v>
      </c>
      <c r="E35" s="2">
        <f>IF(Scoreboards!$E37="","",MID(Scoreboards!$Q37,4,2))</f>
      </c>
      <c r="F35">
        <f>IF(Scoreboards!$E37="","",Scoreboards!$P37)</f>
      </c>
      <c r="G35" s="2">
        <f>IF(Scoreboards!$E37="","",Scoreboards!$F37)</f>
      </c>
      <c r="H35" s="28">
        <f>IF(ISNUMBER(Scoreboards!$I37),Scoreboards!$I37,"")</f>
      </c>
      <c r="K35">
        <f>IF(Scoreboards!$E37="",Scoreboards!O37,Scoreboards!O37)</f>
        <v>34</v>
      </c>
    </row>
    <row r="36" spans="3:11" ht="15.75" hidden="1">
      <c r="C36" s="30">
        <f t="shared" si="0"/>
      </c>
      <c r="D36" s="5" t="str">
        <f>IF(Scoreboards!$E38="","ZZ",Scoreboards!$E38)</f>
        <v>ZZ</v>
      </c>
      <c r="E36" s="2">
        <f>IF(Scoreboards!$E38="","",MID(Scoreboards!$Q38,4,2))</f>
      </c>
      <c r="F36">
        <f>IF(Scoreboards!$E38="","",Scoreboards!$P38)</f>
      </c>
      <c r="G36" s="2">
        <f>IF(Scoreboards!$E38="","",Scoreboards!$F38)</f>
      </c>
      <c r="H36" s="28">
        <f>IF(ISNUMBER(Scoreboards!$I38),Scoreboards!$I38,"")</f>
      </c>
      <c r="K36">
        <f>IF(Scoreboards!$E38="",Scoreboards!O38,Scoreboards!O38)</f>
        <v>35</v>
      </c>
    </row>
    <row r="37" spans="3:11" ht="15.75" hidden="1">
      <c r="C37" s="30">
        <f t="shared" si="0"/>
      </c>
      <c r="D37" s="5" t="str">
        <f>IF(Scoreboards!$E39="","ZZ",Scoreboards!$E39)</f>
        <v>ZZ</v>
      </c>
      <c r="E37" s="2">
        <f>IF(Scoreboards!$E39="","",MID(Scoreboards!$Q39,4,2))</f>
      </c>
      <c r="F37">
        <f>IF(Scoreboards!$E39="","",Scoreboards!$P39)</f>
      </c>
      <c r="G37" s="2">
        <f>IF(Scoreboards!$E39="","",Scoreboards!$F39)</f>
      </c>
      <c r="H37" s="28">
        <f>IF(ISNUMBER(Scoreboards!$I39),Scoreboards!$I39,"")</f>
      </c>
      <c r="K37">
        <f>IF(Scoreboards!$E39="",Scoreboards!O39,Scoreboards!O39)</f>
        <v>36</v>
      </c>
    </row>
    <row r="38" spans="3:11" ht="15.75" hidden="1">
      <c r="C38" s="30">
        <f t="shared" si="0"/>
      </c>
      <c r="D38" s="5" t="str">
        <f>IF(Scoreboards!$E40="","ZZ",Scoreboards!$E40)</f>
        <v>ZZ</v>
      </c>
      <c r="E38" s="2">
        <f>IF(Scoreboards!$E40="","",MID(Scoreboards!$Q40,4,2))</f>
      </c>
      <c r="F38">
        <f>IF(Scoreboards!$E40="","",Scoreboards!$P40)</f>
      </c>
      <c r="G38" s="2">
        <f>IF(Scoreboards!$E40="","",Scoreboards!$F40)</f>
      </c>
      <c r="H38" s="28">
        <f>IF(ISNUMBER(Scoreboards!$I40),Scoreboards!$I40,"")</f>
      </c>
      <c r="K38">
        <f>IF(Scoreboards!$E40="",Scoreboards!O40,Scoreboards!O40)</f>
        <v>37</v>
      </c>
    </row>
    <row r="39" spans="3:11" ht="15.75" hidden="1">
      <c r="C39" s="30">
        <f t="shared" si="0"/>
      </c>
      <c r="D39" s="5" t="str">
        <f>IF(Scoreboards!$E41="","ZZ",Scoreboards!$E41)</f>
        <v>ZZ</v>
      </c>
      <c r="E39" s="2">
        <f>IF(Scoreboards!$E41="","",MID(Scoreboards!$Q41,4,2))</f>
      </c>
      <c r="F39">
        <f>IF(Scoreboards!$E41="","",Scoreboards!$P41)</f>
      </c>
      <c r="G39" s="2">
        <f>IF(Scoreboards!$E41="","",Scoreboards!$F41)</f>
      </c>
      <c r="H39" s="28">
        <f>IF(ISNUMBER(Scoreboards!$I41),Scoreboards!$I41,"")</f>
      </c>
      <c r="K39">
        <f>IF(Scoreboards!$E41="",Scoreboards!O41,Scoreboards!O41)</f>
        <v>38</v>
      </c>
    </row>
    <row r="40" spans="3:11" ht="15.75" hidden="1">
      <c r="C40" s="30">
        <f t="shared" si="0"/>
      </c>
      <c r="D40" s="5" t="str">
        <f>IF(Scoreboards!$E42="","ZZ",Scoreboards!$E42)</f>
        <v>ZZ</v>
      </c>
      <c r="E40" s="2">
        <f>IF(Scoreboards!$E42="","",MID(Scoreboards!$Q42,4,2))</f>
      </c>
      <c r="F40">
        <f>IF(Scoreboards!$E42="","",Scoreboards!$P42)</f>
      </c>
      <c r="G40" s="2">
        <f>IF(Scoreboards!$E42="","",Scoreboards!$F42)</f>
      </c>
      <c r="H40" s="28">
        <f>IF(ISNUMBER(Scoreboards!$I42),Scoreboards!$I42,"")</f>
      </c>
      <c r="K40">
        <f>IF(Scoreboards!$E42="",Scoreboards!O42,Scoreboards!O42)</f>
        <v>39</v>
      </c>
    </row>
    <row r="41" spans="3:11" ht="15.75" hidden="1">
      <c r="C41" s="30">
        <f t="shared" si="0"/>
      </c>
      <c r="D41" s="5" t="str">
        <f>IF(Scoreboards!$E43="","ZZ",Scoreboards!$E43)</f>
        <v>ZZ</v>
      </c>
      <c r="E41" s="2">
        <f>IF(Scoreboards!$E43="","",MID(Scoreboards!$Q43,4,2))</f>
      </c>
      <c r="F41">
        <f>IF(Scoreboards!$E43="","",Scoreboards!$P43)</f>
      </c>
      <c r="G41" s="2">
        <f>IF(Scoreboards!$E43="","",Scoreboards!$F43)</f>
      </c>
      <c r="H41" s="28">
        <f>IF(ISNUMBER(Scoreboards!$I43),Scoreboards!$I43,"")</f>
      </c>
      <c r="K41">
        <f>IF(Scoreboards!$E43="",Scoreboards!O43,Scoreboards!O43)</f>
        <v>40</v>
      </c>
    </row>
    <row r="42" spans="3:11" ht="15.75" hidden="1">
      <c r="C42" s="30">
        <f t="shared" si="0"/>
      </c>
      <c r="D42" s="5" t="str">
        <f>IF(Scoreboards!$E44="","ZZ",Scoreboards!$E44)</f>
        <v>ZZ</v>
      </c>
      <c r="E42" s="2">
        <f>IF(Scoreboards!$E44="","",MID(Scoreboards!$Q44,4,2))</f>
      </c>
      <c r="F42">
        <f>IF(Scoreboards!$E44="","",Scoreboards!$P44)</f>
      </c>
      <c r="G42" s="2">
        <f>IF(Scoreboards!$E44="","",Scoreboards!$F44)</f>
      </c>
      <c r="H42" s="28">
        <f>IF(ISNUMBER(Scoreboards!$I44),Scoreboards!$I44,"")</f>
      </c>
      <c r="K42">
        <f>IF(Scoreboards!$E44="",Scoreboards!O44,Scoreboards!O44)</f>
        <v>41</v>
      </c>
    </row>
    <row r="43" spans="3:11" ht="15.75" hidden="1">
      <c r="C43" s="30">
        <f t="shared" si="0"/>
      </c>
      <c r="D43" s="5" t="str">
        <f>IF(Scoreboards!$E45="","ZZ",Scoreboards!$E45)</f>
        <v>ZZ</v>
      </c>
      <c r="E43" s="2">
        <f>IF(Scoreboards!$E45="","",MID(Scoreboards!$Q45,4,2))</f>
      </c>
      <c r="F43">
        <f>IF(Scoreboards!$E45="","",Scoreboards!$P45)</f>
      </c>
      <c r="G43" s="2">
        <f>IF(Scoreboards!$E45="","",Scoreboards!$F45)</f>
      </c>
      <c r="H43" s="28">
        <f>IF(ISNUMBER(Scoreboards!$I45),Scoreboards!$I45,"")</f>
      </c>
      <c r="K43">
        <f>IF(Scoreboards!$E45="",Scoreboards!O45,Scoreboards!O45)</f>
        <v>42</v>
      </c>
    </row>
    <row r="44" spans="3:11" ht="15.75" hidden="1">
      <c r="C44" s="30">
        <f t="shared" si="0"/>
      </c>
      <c r="D44" s="5" t="str">
        <f>IF(Scoreboards!$E46="","ZZ",Scoreboards!$E46)</f>
        <v>ZZ</v>
      </c>
      <c r="E44" s="2">
        <f>IF(Scoreboards!$E46="","",MID(Scoreboards!$Q46,4,2))</f>
      </c>
      <c r="F44">
        <f>IF(Scoreboards!$E46="","",Scoreboards!$P46)</f>
      </c>
      <c r="G44" s="2">
        <f>IF(Scoreboards!$E46="","",Scoreboards!$F46)</f>
      </c>
      <c r="H44" s="28">
        <f>IF(ISNUMBER(Scoreboards!$I46),Scoreboards!$I46,"")</f>
      </c>
      <c r="K44">
        <f>IF(Scoreboards!$E46="",Scoreboards!O46,Scoreboards!O46)</f>
        <v>43</v>
      </c>
    </row>
    <row r="45" spans="3:11" ht="15.75" hidden="1">
      <c r="C45" s="30">
        <f t="shared" si="0"/>
      </c>
      <c r="D45" s="5" t="str">
        <f>IF(Scoreboards!$E47="","ZZ",Scoreboards!$E47)</f>
        <v>ZZ</v>
      </c>
      <c r="E45" s="2">
        <f>IF(Scoreboards!$E47="","",MID(Scoreboards!$Q47,4,2))</f>
      </c>
      <c r="F45">
        <f>IF(Scoreboards!$E47="","",Scoreboards!$P47)</f>
      </c>
      <c r="G45" s="2">
        <f>IF(Scoreboards!$E47="","",Scoreboards!$F47)</f>
      </c>
      <c r="H45" s="28">
        <f>IF(ISNUMBER(Scoreboards!$I47),Scoreboards!$I47,"")</f>
      </c>
      <c r="K45">
        <f>IF(Scoreboards!$E47="",Scoreboards!O47,Scoreboards!O47)</f>
        <v>44</v>
      </c>
    </row>
    <row r="46" spans="3:11" ht="15.75" hidden="1">
      <c r="C46" s="30">
        <f t="shared" si="0"/>
      </c>
      <c r="D46" s="5" t="str">
        <f>IF(Scoreboards!$E48="","ZZ",Scoreboards!$E48)</f>
        <v>ZZ</v>
      </c>
      <c r="E46" s="2">
        <f>IF(Scoreboards!$E48="","",MID(Scoreboards!$Q48,4,2))</f>
      </c>
      <c r="F46">
        <f>IF(Scoreboards!$E48="","",Scoreboards!$P48)</f>
      </c>
      <c r="G46" s="2">
        <f>IF(Scoreboards!$E48="","",Scoreboards!$F48)</f>
      </c>
      <c r="H46" s="28">
        <f>IF(ISNUMBER(Scoreboards!$I48),Scoreboards!$I48,"")</f>
      </c>
      <c r="K46">
        <f>IF(Scoreboards!$E48="",Scoreboards!O48,Scoreboards!O48)</f>
        <v>45</v>
      </c>
    </row>
    <row r="47" spans="3:11" ht="15.75" hidden="1">
      <c r="C47" s="30">
        <f t="shared" si="0"/>
      </c>
      <c r="D47" s="5" t="str">
        <f>IF(Scoreboards!$E49="","ZZ",Scoreboards!$E49)</f>
        <v>ZZ</v>
      </c>
      <c r="E47" s="2">
        <f>IF(Scoreboards!$E49="","",MID(Scoreboards!$Q49,4,2))</f>
      </c>
      <c r="F47">
        <f>IF(Scoreboards!$E49="","",Scoreboards!$P49)</f>
      </c>
      <c r="G47" s="2">
        <f>IF(Scoreboards!$E49="","",Scoreboards!$F49)</f>
      </c>
      <c r="H47" s="28">
        <f>IF(ISNUMBER(Scoreboards!$I49),Scoreboards!$I49,"")</f>
      </c>
      <c r="K47">
        <f>IF(Scoreboards!$E49="",Scoreboards!O49,Scoreboards!O49)</f>
        <v>46</v>
      </c>
    </row>
    <row r="48" spans="3:11" ht="15.75" hidden="1">
      <c r="C48" s="30">
        <f t="shared" si="0"/>
      </c>
      <c r="D48" s="5" t="str">
        <f>IF(Scoreboards!$E50="","ZZ",Scoreboards!$E50)</f>
        <v>ZZ</v>
      </c>
      <c r="E48" s="2">
        <f>IF(Scoreboards!$E50="","",MID(Scoreboards!$Q50,4,2))</f>
      </c>
      <c r="F48">
        <f>IF(Scoreboards!$E50="","",Scoreboards!$P50)</f>
      </c>
      <c r="G48" s="2">
        <f>IF(Scoreboards!$E50="","",Scoreboards!$F50)</f>
      </c>
      <c r="H48" s="28">
        <f>IF(ISNUMBER(Scoreboards!$I50),Scoreboards!$I50,"")</f>
      </c>
      <c r="K48">
        <f>IF(Scoreboards!$E50="",Scoreboards!O50,Scoreboards!O50)</f>
        <v>47</v>
      </c>
    </row>
    <row r="49" spans="3:11" ht="15.75" hidden="1">
      <c r="C49" s="30">
        <f t="shared" si="0"/>
      </c>
      <c r="D49" s="5" t="str">
        <f>IF(Scoreboards!$E51="","ZZ",Scoreboards!$E51)</f>
        <v>ZZ</v>
      </c>
      <c r="E49" s="2">
        <f>IF(Scoreboards!$E51="","",MID(Scoreboards!$Q51,4,2))</f>
      </c>
      <c r="F49">
        <f>IF(Scoreboards!$E51="","",Scoreboards!$P51)</f>
      </c>
      <c r="G49" s="2">
        <f>IF(Scoreboards!$E51="","",Scoreboards!$F51)</f>
      </c>
      <c r="H49" s="28">
        <f>IF(ISNUMBER(Scoreboards!$I51),Scoreboards!$I51,"")</f>
      </c>
      <c r="K49">
        <f>IF(Scoreboards!$E51="",Scoreboards!O51,Scoreboards!O51)</f>
        <v>48</v>
      </c>
    </row>
    <row r="50" spans="3:11" ht="15.75" hidden="1">
      <c r="C50" s="30">
        <f t="shared" si="0"/>
      </c>
      <c r="D50" s="5" t="str">
        <f>IF(Scoreboards!$E52="","ZZ",Scoreboards!$E52)</f>
        <v>ZZ</v>
      </c>
      <c r="E50" s="2">
        <f>IF(Scoreboards!$E52="","",MID(Scoreboards!$Q52,4,2))</f>
      </c>
      <c r="F50">
        <f>IF(Scoreboards!$E52="","",Scoreboards!$P52)</f>
      </c>
      <c r="G50" s="2">
        <f>IF(Scoreboards!$E52="","",Scoreboards!$F52)</f>
      </c>
      <c r="H50" s="28">
        <f>IF(ISNUMBER(Scoreboards!$I52),Scoreboards!$I52,"")</f>
      </c>
      <c r="K50">
        <f>IF(Scoreboards!$E52="",Scoreboards!O52,Scoreboards!O52)</f>
        <v>49</v>
      </c>
    </row>
    <row r="51" spans="3:11" ht="15.75" hidden="1">
      <c r="C51" s="30">
        <f t="shared" si="0"/>
      </c>
      <c r="D51" s="5" t="str">
        <f>IF(Scoreboards!$E53="","ZZ",Scoreboards!$E53)</f>
        <v>ZZ</v>
      </c>
      <c r="E51" s="2">
        <f>IF(Scoreboards!$E53="","",MID(Scoreboards!$Q53,4,2))</f>
      </c>
      <c r="F51">
        <f>IF(Scoreboards!$E53="","",Scoreboards!$P53)</f>
      </c>
      <c r="G51" s="2">
        <f>IF(Scoreboards!$E53="","",Scoreboards!$F53)</f>
      </c>
      <c r="H51" s="28">
        <f>IF(ISNUMBER(Scoreboards!$I53),Scoreboards!$I53,"")</f>
      </c>
      <c r="K51">
        <f>IF(Scoreboards!$E53="",Scoreboards!O53,Scoreboards!O53)</f>
        <v>50</v>
      </c>
    </row>
    <row r="52" spans="3:11" ht="15.75" hidden="1">
      <c r="C52" s="30">
        <f t="shared" si="0"/>
      </c>
      <c r="D52" s="5" t="str">
        <f>IF(Scoreboards!$E54="","ZZ",Scoreboards!$E54)</f>
        <v>ZZ</v>
      </c>
      <c r="E52" s="2">
        <f>IF(Scoreboards!$E54="","",MID(Scoreboards!$Q54,4,2))</f>
      </c>
      <c r="F52">
        <f>IF(Scoreboards!$E54="","",Scoreboards!$P54)</f>
      </c>
      <c r="G52" s="2">
        <f>IF(Scoreboards!$E54="","",Scoreboards!$F54)</f>
      </c>
      <c r="H52" s="28">
        <f>IF(ISNUMBER(Scoreboards!$I54),Scoreboards!$I54,"")</f>
      </c>
      <c r="K52">
        <f>IF(Scoreboards!$E54="",Scoreboards!O54,Scoreboards!O54)</f>
        <v>51</v>
      </c>
    </row>
    <row r="53" spans="3:11" ht="15.75" hidden="1">
      <c r="C53" s="30">
        <f t="shared" si="0"/>
      </c>
      <c r="D53" s="5" t="str">
        <f>IF(Scoreboards!$E55="","ZZ",Scoreboards!$E55)</f>
        <v>ZZ</v>
      </c>
      <c r="E53" s="2">
        <f>IF(Scoreboards!$E55="","",MID(Scoreboards!$Q55,4,2))</f>
      </c>
      <c r="F53">
        <f>IF(Scoreboards!$E55="","",Scoreboards!$P55)</f>
      </c>
      <c r="G53" s="2">
        <f>IF(Scoreboards!$E55="","",Scoreboards!$F55)</f>
      </c>
      <c r="H53" s="28">
        <f>IF(ISNUMBER(Scoreboards!$I55),Scoreboards!$I55,"")</f>
      </c>
      <c r="K53">
        <f>IF(Scoreboards!$E55="",Scoreboards!O55,Scoreboards!O55)</f>
        <v>52</v>
      </c>
    </row>
    <row r="54" spans="3:11" ht="15.75" hidden="1">
      <c r="C54" s="30">
        <f t="shared" si="0"/>
      </c>
      <c r="D54" s="5" t="str">
        <f>IF(Scoreboards!$E56="","ZZ",Scoreboards!$E56)</f>
        <v>ZZ</v>
      </c>
      <c r="E54" s="2">
        <f>IF(Scoreboards!$E56="","",MID(Scoreboards!$Q56,4,2))</f>
      </c>
      <c r="F54">
        <f>IF(Scoreboards!$E56="","",Scoreboards!$P56)</f>
      </c>
      <c r="G54" s="2">
        <f>IF(Scoreboards!$E56="","",Scoreboards!$F56)</f>
      </c>
      <c r="H54" s="28">
        <f>IF(ISNUMBER(Scoreboards!$I56),Scoreboards!$I56,"")</f>
      </c>
      <c r="K54">
        <f>IF(Scoreboards!$E56="",Scoreboards!O56,Scoreboards!O56)</f>
        <v>53</v>
      </c>
    </row>
    <row r="55" spans="3:11" ht="15.75" hidden="1">
      <c r="C55" s="30">
        <f t="shared" si="0"/>
      </c>
      <c r="D55" s="5" t="str">
        <f>IF(Scoreboards!$E57="","ZZ",Scoreboards!$E57)</f>
        <v>ZZ</v>
      </c>
      <c r="E55" s="2">
        <f>IF(Scoreboards!$E57="","",MID(Scoreboards!$Q57,4,2))</f>
      </c>
      <c r="F55">
        <f>IF(Scoreboards!$E57="","",Scoreboards!$P57)</f>
      </c>
      <c r="G55" s="2">
        <f>IF(Scoreboards!$E57="","",Scoreboards!$F57)</f>
      </c>
      <c r="H55" s="28">
        <f>IF(ISNUMBER(Scoreboards!$I57),Scoreboards!$I57,"")</f>
      </c>
      <c r="K55">
        <f>IF(Scoreboards!$E57="",Scoreboards!O57,Scoreboards!O57)</f>
        <v>54</v>
      </c>
    </row>
    <row r="56" spans="3:11" ht="15.75" hidden="1">
      <c r="C56" s="30">
        <f t="shared" si="0"/>
      </c>
      <c r="D56" s="5" t="str">
        <f>IF(Scoreboards!$E58="","ZZ",Scoreboards!$E58)</f>
        <v>ZZ</v>
      </c>
      <c r="E56" s="2">
        <f>IF(Scoreboards!$E58="","",MID(Scoreboards!$Q58,4,2))</f>
      </c>
      <c r="F56">
        <f>IF(Scoreboards!$E58="","",Scoreboards!$P58)</f>
      </c>
      <c r="G56" s="2">
        <f>IF(Scoreboards!$E58="","",Scoreboards!$F58)</f>
      </c>
      <c r="H56" s="28">
        <f>IF(ISNUMBER(Scoreboards!$I58),Scoreboards!$I58,"")</f>
      </c>
      <c r="K56">
        <f>IF(Scoreboards!$E58="",Scoreboards!O58,Scoreboards!O58)</f>
        <v>55</v>
      </c>
    </row>
    <row r="57" spans="3:11" ht="15.75" hidden="1">
      <c r="C57" s="30">
        <f t="shared" si="0"/>
      </c>
      <c r="D57" s="5" t="str">
        <f>IF(Scoreboards!$E59="","ZZ",Scoreboards!$E59)</f>
        <v>ZZ</v>
      </c>
      <c r="E57" s="2">
        <f>IF(Scoreboards!$E59="","",MID(Scoreboards!$Q59,4,2))</f>
      </c>
      <c r="F57">
        <f>IF(Scoreboards!$E59="","",Scoreboards!$P59)</f>
      </c>
      <c r="G57" s="2">
        <f>IF(Scoreboards!$E59="","",Scoreboards!$F59)</f>
      </c>
      <c r="H57" s="28">
        <f>IF(ISNUMBER(Scoreboards!$I59),Scoreboards!$I59,"")</f>
      </c>
      <c r="K57">
        <f>IF(Scoreboards!$E59="",Scoreboards!O59,Scoreboards!O59)</f>
        <v>56</v>
      </c>
    </row>
    <row r="58" spans="3:11" ht="15.75" hidden="1">
      <c r="C58" s="30">
        <f t="shared" si="0"/>
      </c>
      <c r="D58" s="5" t="str">
        <f>IF(Scoreboards!$E60="","ZZ",Scoreboards!$E60)</f>
        <v>ZZ</v>
      </c>
      <c r="E58" s="2">
        <f>IF(Scoreboards!$E60="","",MID(Scoreboards!$Q60,4,2))</f>
      </c>
      <c r="F58">
        <f>IF(Scoreboards!$E60="","",Scoreboards!$P60)</f>
      </c>
      <c r="G58" s="2">
        <f>IF(Scoreboards!$E60="","",Scoreboards!$F60)</f>
      </c>
      <c r="H58" s="28">
        <f>IF(ISNUMBER(Scoreboards!$I60),Scoreboards!$I60,"")</f>
      </c>
      <c r="K58">
        <f>IF(Scoreboards!$E60="",Scoreboards!O60,Scoreboards!O60)</f>
        <v>57</v>
      </c>
    </row>
    <row r="59" spans="3:11" ht="15.75" hidden="1">
      <c r="C59" s="30">
        <f t="shared" si="0"/>
      </c>
      <c r="D59" s="5" t="str">
        <f>IF(Scoreboards!$E61="","ZZ",Scoreboards!$E61)</f>
        <v>ZZ</v>
      </c>
      <c r="E59" s="2">
        <f>IF(Scoreboards!$E61="","",MID(Scoreboards!$Q61,4,2))</f>
      </c>
      <c r="F59">
        <f>IF(Scoreboards!$E61="","",Scoreboards!$P61)</f>
      </c>
      <c r="G59" s="2">
        <f>IF(Scoreboards!$E61="","",Scoreboards!$F61)</f>
      </c>
      <c r="H59" s="28">
        <f>IF(ISNUMBER(Scoreboards!$I61),Scoreboards!$I61,"")</f>
      </c>
      <c r="K59">
        <f>IF(Scoreboards!$E61="",Scoreboards!O61,Scoreboards!O61)</f>
        <v>58</v>
      </c>
    </row>
    <row r="60" spans="3:11" ht="15.75" hidden="1">
      <c r="C60" s="30">
        <f t="shared" si="0"/>
      </c>
      <c r="D60" s="5" t="str">
        <f>IF(Scoreboards!$E62="","ZZ",Scoreboards!$E62)</f>
        <v>ZZ</v>
      </c>
      <c r="E60" s="2">
        <f>IF(Scoreboards!$E62="","",MID(Scoreboards!$Q62,4,2))</f>
      </c>
      <c r="F60">
        <f>IF(Scoreboards!$E62="","",Scoreboards!$P62)</f>
      </c>
      <c r="G60" s="2">
        <f>IF(Scoreboards!$E62="","",Scoreboards!$F62)</f>
      </c>
      <c r="H60" s="28">
        <f>IF(ISNUMBER(Scoreboards!$I62),Scoreboards!$I62,"")</f>
      </c>
      <c r="K60">
        <f>IF(Scoreboards!$E62="",Scoreboards!O62,Scoreboards!O62)</f>
        <v>59</v>
      </c>
    </row>
    <row r="61" spans="3:11" ht="15.75" hidden="1">
      <c r="C61" s="30">
        <f t="shared" si="0"/>
      </c>
      <c r="D61" s="5" t="str">
        <f>IF(Scoreboards!$E63="","ZZ",Scoreboards!$E63)</f>
        <v>ZZ</v>
      </c>
      <c r="E61" s="2">
        <f>IF(Scoreboards!$E63="","",MID(Scoreboards!$Q63,4,2))</f>
      </c>
      <c r="F61">
        <f>IF(Scoreboards!$E63="","",Scoreboards!$P63)</f>
      </c>
      <c r="G61" s="2">
        <f>IF(Scoreboards!$E63="","",Scoreboards!$F63)</f>
      </c>
      <c r="H61" s="28">
        <f>IF(ISNUMBER(Scoreboards!$I63),Scoreboards!$I63,"")</f>
      </c>
      <c r="K61">
        <f>IF(Scoreboards!$E63="",Scoreboards!O63,Scoreboards!O63)</f>
        <v>60</v>
      </c>
    </row>
    <row r="62" spans="3:11" ht="15.75" hidden="1">
      <c r="C62" s="30">
        <f t="shared" si="0"/>
      </c>
      <c r="D62" s="5" t="str">
        <f>IF(Scoreboards!$E64="","ZZ",Scoreboards!$E64)</f>
        <v>ZZ</v>
      </c>
      <c r="E62" s="2">
        <f>IF(Scoreboards!$E64="","",MID(Scoreboards!$Q64,4,2))</f>
      </c>
      <c r="F62">
        <f>IF(Scoreboards!$E64="","",Scoreboards!$P64)</f>
      </c>
      <c r="G62" s="2">
        <f>IF(Scoreboards!$E64="","",Scoreboards!$F64)</f>
      </c>
      <c r="H62" s="28">
        <f>IF(ISNUMBER(Scoreboards!$I64),Scoreboards!$I64,"")</f>
      </c>
      <c r="K62">
        <f>IF(Scoreboards!$E64="",Scoreboards!O64,Scoreboards!O64)</f>
        <v>61</v>
      </c>
    </row>
    <row r="63" spans="3:11" ht="15.75" hidden="1">
      <c r="C63" s="30">
        <f t="shared" si="0"/>
      </c>
      <c r="D63" s="5" t="str">
        <f>IF(Scoreboards!$E65="","ZZ",Scoreboards!$E65)</f>
        <v>ZZ</v>
      </c>
      <c r="E63" s="2">
        <f>IF(Scoreboards!$E65="","",MID(Scoreboards!$Q65,4,2))</f>
      </c>
      <c r="F63">
        <f>IF(Scoreboards!$E65="","",Scoreboards!$P65)</f>
      </c>
      <c r="G63" s="2">
        <f>IF(Scoreboards!$E65="","",Scoreboards!$F65)</f>
      </c>
      <c r="H63" s="28">
        <f>IF(ISNUMBER(Scoreboards!$I65),Scoreboards!$I65,"")</f>
      </c>
      <c r="K63">
        <f>IF(Scoreboards!$E65="",Scoreboards!O65,Scoreboards!O65)</f>
        <v>62</v>
      </c>
    </row>
    <row r="64" spans="3:11" ht="15.75" hidden="1">
      <c r="C64" s="30">
        <f t="shared" si="0"/>
      </c>
      <c r="D64" s="5" t="str">
        <f>IF(Scoreboards!$E66="","ZZ",Scoreboards!$E66)</f>
        <v>ZZ</v>
      </c>
      <c r="E64" s="2">
        <f>IF(Scoreboards!$E66="","",MID(Scoreboards!$Q66,4,2))</f>
      </c>
      <c r="F64">
        <f>IF(Scoreboards!$E66="","",Scoreboards!$P66)</f>
      </c>
      <c r="G64" s="2">
        <f>IF(Scoreboards!$E66="","",Scoreboards!$F66)</f>
      </c>
      <c r="H64" s="28">
        <f>IF(ISNUMBER(Scoreboards!$I66),Scoreboards!$I66,"")</f>
      </c>
      <c r="K64">
        <f>IF(Scoreboards!$E66="",Scoreboards!O66,Scoreboards!O66)</f>
        <v>63</v>
      </c>
    </row>
    <row r="65" spans="3:11" ht="15.75" hidden="1">
      <c r="C65" s="30">
        <f t="shared" si="0"/>
      </c>
      <c r="D65" s="5" t="str">
        <f>IF(Scoreboards!$E67="","ZZ",Scoreboards!$E67)</f>
        <v>ZZ</v>
      </c>
      <c r="E65" s="2">
        <f>IF(Scoreboards!$E67="","",MID(Scoreboards!$Q67,4,2))</f>
      </c>
      <c r="F65">
        <f>IF(Scoreboards!$E67="","",Scoreboards!$P67)</f>
      </c>
      <c r="G65" s="2">
        <f>IF(Scoreboards!$E67="","",Scoreboards!$F67)</f>
      </c>
      <c r="H65" s="28">
        <f>IF(ISNUMBER(Scoreboards!$I67),Scoreboards!$I67,"")</f>
      </c>
      <c r="K65">
        <f>IF(Scoreboards!$E67="",Scoreboards!O67,Scoreboards!O67)</f>
        <v>64</v>
      </c>
    </row>
    <row r="66" spans="3:11" ht="15.75" hidden="1">
      <c r="C66" s="30">
        <f t="shared" si="0"/>
      </c>
      <c r="D66" s="5" t="str">
        <f>IF(Scoreboards!$E68="","ZZ",Scoreboards!$E68)</f>
        <v>ZZ</v>
      </c>
      <c r="E66" s="2">
        <f>IF(Scoreboards!$E68="","",MID(Scoreboards!$Q68,4,2))</f>
      </c>
      <c r="F66">
        <f>IF(Scoreboards!$E68="","",Scoreboards!$P68)</f>
      </c>
      <c r="G66" s="2">
        <f>IF(Scoreboards!$E68="","",Scoreboards!$F68)</f>
      </c>
      <c r="H66" s="28">
        <f>IF(ISNUMBER(Scoreboards!$I68),Scoreboards!$I68,"")</f>
      </c>
      <c r="K66">
        <f>IF(Scoreboards!$E68="",Scoreboards!O68,Scoreboards!O68)</f>
        <v>65</v>
      </c>
    </row>
    <row r="67" spans="3:11" ht="15.75" hidden="1">
      <c r="C67" s="30">
        <f aca="true" t="shared" si="1" ref="C67:C130">IF(ISNUMBER(H67),"$","")</f>
      </c>
      <c r="D67" s="5" t="str">
        <f>IF(Scoreboards!$E69="","ZZ",Scoreboards!$E69)</f>
        <v>ZZ</v>
      </c>
      <c r="E67" s="2">
        <f>IF(Scoreboards!$E69="","",MID(Scoreboards!$Q69,4,2))</f>
      </c>
      <c r="F67">
        <f>IF(Scoreboards!$E69="","",Scoreboards!$P69)</f>
      </c>
      <c r="G67" s="2">
        <f>IF(Scoreboards!$E69="","",Scoreboards!$F69)</f>
      </c>
      <c r="H67" s="28">
        <f>IF(ISNUMBER(Scoreboards!$I69),Scoreboards!$I69,"")</f>
      </c>
      <c r="K67">
        <f>IF(Scoreboards!$E69="",Scoreboards!O69,Scoreboards!O69)</f>
        <v>66</v>
      </c>
    </row>
    <row r="68" spans="3:11" ht="15.75" hidden="1">
      <c r="C68" s="30">
        <f t="shared" si="1"/>
      </c>
      <c r="D68" s="5" t="str">
        <f>IF(Scoreboards!$E70="","ZZ",Scoreboards!$E70)</f>
        <v>ZZ</v>
      </c>
      <c r="E68" s="2">
        <f>IF(Scoreboards!$E70="","",MID(Scoreboards!$Q70,4,2))</f>
      </c>
      <c r="F68">
        <f>IF(Scoreboards!$E70="","",Scoreboards!$P70)</f>
      </c>
      <c r="G68" s="2">
        <f>IF(Scoreboards!$E70="","",Scoreboards!$F70)</f>
      </c>
      <c r="H68" s="28">
        <f>IF(ISNUMBER(Scoreboards!$I70),Scoreboards!$I70,"")</f>
      </c>
      <c r="K68">
        <f>IF(Scoreboards!$E70="",Scoreboards!O70,Scoreboards!O70)</f>
        <v>67</v>
      </c>
    </row>
    <row r="69" spans="3:11" ht="15.75" hidden="1">
      <c r="C69" s="30">
        <f t="shared" si="1"/>
      </c>
      <c r="D69" s="5" t="str">
        <f>IF(Scoreboards!$E71="","ZZ",Scoreboards!$E71)</f>
        <v>ZZ</v>
      </c>
      <c r="E69" s="2">
        <f>IF(Scoreboards!$E71="","",MID(Scoreboards!$Q71,4,2))</f>
      </c>
      <c r="F69">
        <f>IF(Scoreboards!$E71="","",Scoreboards!$P71)</f>
      </c>
      <c r="G69" s="2">
        <f>IF(Scoreboards!$E71="","",Scoreboards!$F71)</f>
      </c>
      <c r="H69" s="28">
        <f>IF(ISNUMBER(Scoreboards!$I71),Scoreboards!$I71,"")</f>
      </c>
      <c r="K69">
        <f>IF(Scoreboards!$E71="",Scoreboards!O71,Scoreboards!O71)</f>
        <v>68</v>
      </c>
    </row>
    <row r="70" spans="3:11" ht="15.75" hidden="1">
      <c r="C70" s="30">
        <f t="shared" si="1"/>
      </c>
      <c r="D70" s="5" t="str">
        <f>IF(Scoreboards!$E72="","ZZ",Scoreboards!$E72)</f>
        <v>ZZ</v>
      </c>
      <c r="E70" s="2">
        <f>IF(Scoreboards!$E72="","",MID(Scoreboards!$Q72,4,2))</f>
      </c>
      <c r="F70">
        <f>IF(Scoreboards!$E72="","",Scoreboards!$P72)</f>
      </c>
      <c r="G70" s="2">
        <f>IF(Scoreboards!$E72="","",Scoreboards!$F72)</f>
      </c>
      <c r="H70" s="28">
        <f>IF(ISNUMBER(Scoreboards!$I72),Scoreboards!$I72,"")</f>
      </c>
      <c r="K70">
        <f>IF(Scoreboards!$E72="",Scoreboards!O72,Scoreboards!O72)</f>
        <v>69</v>
      </c>
    </row>
    <row r="71" spans="3:11" ht="15.75" hidden="1">
      <c r="C71" s="30">
        <f t="shared" si="1"/>
      </c>
      <c r="D71" s="5" t="str">
        <f>IF(Scoreboards!$E73="","ZZ",Scoreboards!$E73)</f>
        <v>ZZ</v>
      </c>
      <c r="E71" s="2">
        <f>IF(Scoreboards!$E73="","",MID(Scoreboards!$Q73,4,2))</f>
      </c>
      <c r="F71">
        <f>IF(Scoreboards!$E73="","",Scoreboards!$P73)</f>
      </c>
      <c r="G71" s="2">
        <f>IF(Scoreboards!$E73="","",Scoreboards!$F73)</f>
      </c>
      <c r="H71" s="28">
        <f>IF(ISNUMBER(Scoreboards!$I73),Scoreboards!$I73,"")</f>
      </c>
      <c r="K71">
        <f>IF(Scoreboards!$E73="",Scoreboards!O73,Scoreboards!O73)</f>
        <v>70</v>
      </c>
    </row>
    <row r="72" spans="3:11" ht="15.75" hidden="1">
      <c r="C72" s="30">
        <f t="shared" si="1"/>
      </c>
      <c r="D72" s="5" t="str">
        <f>IF(Scoreboards!$E74="","ZZ",Scoreboards!$E74)</f>
        <v>ZZ</v>
      </c>
      <c r="E72" s="2">
        <f>IF(Scoreboards!$E74="","",MID(Scoreboards!$Q74,4,2))</f>
      </c>
      <c r="F72">
        <f>IF(Scoreboards!$E74="","",Scoreboards!$P74)</f>
      </c>
      <c r="G72" s="2">
        <f>IF(Scoreboards!$E74="","",Scoreboards!$F74)</f>
      </c>
      <c r="H72" s="28">
        <f>IF(ISNUMBER(Scoreboards!$I74),Scoreboards!$I74,"")</f>
      </c>
      <c r="K72">
        <f>IF(Scoreboards!$E74="",Scoreboards!O74,Scoreboards!O74)</f>
        <v>71</v>
      </c>
    </row>
    <row r="73" spans="3:11" ht="15.75" hidden="1">
      <c r="C73" s="30">
        <f t="shared" si="1"/>
      </c>
      <c r="D73" s="5" t="str">
        <f>IF(Scoreboards!$E75="","ZZ",Scoreboards!$E75)</f>
        <v>ZZ</v>
      </c>
      <c r="E73" s="2">
        <f>IF(Scoreboards!$E75="","",MID(Scoreboards!$Q75,4,2))</f>
      </c>
      <c r="F73">
        <f>IF(Scoreboards!$E75="","",Scoreboards!$P75)</f>
      </c>
      <c r="G73" s="2">
        <f>IF(Scoreboards!$E75="","",Scoreboards!$F75)</f>
      </c>
      <c r="H73" s="28">
        <f>IF(ISNUMBER(Scoreboards!$I75),Scoreboards!$I75,"")</f>
      </c>
      <c r="K73">
        <f>IF(Scoreboards!$E75="",Scoreboards!O75,Scoreboards!O75)</f>
        <v>72</v>
      </c>
    </row>
    <row r="74" spans="3:11" ht="15.75" hidden="1">
      <c r="C74" s="30">
        <f t="shared" si="1"/>
      </c>
      <c r="D74" s="5" t="str">
        <f>IF(Scoreboards!$E76="","ZZ",Scoreboards!$E76)</f>
        <v>ZZ</v>
      </c>
      <c r="E74" s="2">
        <f>IF(Scoreboards!$E76="","",MID(Scoreboards!$Q76,4,2))</f>
      </c>
      <c r="F74">
        <f>IF(Scoreboards!$E76="","",Scoreboards!$P76)</f>
      </c>
      <c r="G74" s="2">
        <f>IF(Scoreboards!$E76="","",Scoreboards!$F76)</f>
      </c>
      <c r="H74" s="28">
        <f>IF(ISNUMBER(Scoreboards!$I76),Scoreboards!$I76,"")</f>
      </c>
      <c r="K74">
        <f>IF(Scoreboards!$E76="",Scoreboards!O76,Scoreboards!O76)</f>
        <v>73</v>
      </c>
    </row>
    <row r="75" spans="3:11" ht="15.75" hidden="1">
      <c r="C75" s="30">
        <f t="shared" si="1"/>
      </c>
      <c r="D75" s="5" t="str">
        <f>IF(Scoreboards!$E77="","ZZ",Scoreboards!$E77)</f>
        <v>ZZ</v>
      </c>
      <c r="E75" s="2">
        <f>IF(Scoreboards!$E77="","",MID(Scoreboards!$Q77,4,2))</f>
      </c>
      <c r="F75">
        <f>IF(Scoreboards!$E77="","",Scoreboards!$P77)</f>
      </c>
      <c r="G75" s="2">
        <f>IF(Scoreboards!$E77="","",Scoreboards!$F77)</f>
      </c>
      <c r="H75" s="28">
        <f>IF(ISNUMBER(Scoreboards!$I77),Scoreboards!$I77,"")</f>
      </c>
      <c r="K75">
        <f>IF(Scoreboards!$E77="",Scoreboards!O77,Scoreboards!O77)</f>
        <v>74</v>
      </c>
    </row>
    <row r="76" spans="3:11" ht="15.75" hidden="1">
      <c r="C76" s="30">
        <f t="shared" si="1"/>
      </c>
      <c r="D76" s="5" t="str">
        <f>IF(Scoreboards!$E78="","ZZ",Scoreboards!$E78)</f>
        <v>ZZ</v>
      </c>
      <c r="E76" s="2">
        <f>IF(Scoreboards!$E78="","",MID(Scoreboards!$Q78,4,2))</f>
      </c>
      <c r="F76">
        <f>IF(Scoreboards!$E78="","",Scoreboards!$P78)</f>
      </c>
      <c r="G76" s="2">
        <f>IF(Scoreboards!$E78="","",Scoreboards!$F78)</f>
      </c>
      <c r="H76" s="28">
        <f>IF(ISNUMBER(Scoreboards!$I78),Scoreboards!$I78,"")</f>
      </c>
      <c r="K76">
        <f>IF(Scoreboards!$E78="",Scoreboards!O78,Scoreboards!O78)</f>
        <v>75</v>
      </c>
    </row>
    <row r="77" spans="3:11" ht="15.75" hidden="1">
      <c r="C77" s="30">
        <f t="shared" si="1"/>
      </c>
      <c r="D77" s="5" t="str">
        <f>IF(Scoreboards!$E79="","ZZ",Scoreboards!$E79)</f>
        <v>ZZ</v>
      </c>
      <c r="E77" s="2">
        <f>IF(Scoreboards!$E79="","",MID(Scoreboards!$Q79,4,2))</f>
      </c>
      <c r="F77">
        <f>IF(Scoreboards!$E79="","",Scoreboards!$P79)</f>
      </c>
      <c r="G77" s="2">
        <f>IF(Scoreboards!$E79="","",Scoreboards!$F79)</f>
      </c>
      <c r="H77" s="28">
        <f>IF(ISNUMBER(Scoreboards!$I79),Scoreboards!$I79,"")</f>
      </c>
      <c r="K77">
        <f>IF(Scoreboards!$E79="",Scoreboards!O79,Scoreboards!O79)</f>
        <v>76</v>
      </c>
    </row>
    <row r="78" spans="3:11" ht="15.75" hidden="1">
      <c r="C78" s="30">
        <f t="shared" si="1"/>
      </c>
      <c r="D78" s="5" t="str">
        <f>IF(Scoreboards!$E80="","ZZ",Scoreboards!$E80)</f>
        <v>ZZ</v>
      </c>
      <c r="E78" s="2">
        <f>IF(Scoreboards!$E80="","",MID(Scoreboards!$Q80,4,2))</f>
      </c>
      <c r="F78">
        <f>IF(Scoreboards!$E80="","",Scoreboards!$P80)</f>
      </c>
      <c r="G78" s="2">
        <f>IF(Scoreboards!$E80="","",Scoreboards!$F80)</f>
      </c>
      <c r="H78" s="28">
        <f>IF(ISNUMBER(Scoreboards!$I80),Scoreboards!$I80,"")</f>
      </c>
      <c r="K78">
        <f>IF(Scoreboards!$E80="",Scoreboards!O80,Scoreboards!O80)</f>
        <v>77</v>
      </c>
    </row>
    <row r="79" spans="3:11" ht="15.75" hidden="1">
      <c r="C79" s="30">
        <f t="shared" si="1"/>
      </c>
      <c r="D79" s="5" t="str">
        <f>IF(Scoreboards!$E81="","ZZ",Scoreboards!$E81)</f>
        <v>ZZ</v>
      </c>
      <c r="E79" s="2">
        <f>IF(Scoreboards!$E81="","",MID(Scoreboards!$Q81,4,2))</f>
      </c>
      <c r="F79">
        <f>IF(Scoreboards!$E81="","",Scoreboards!$P81)</f>
      </c>
      <c r="G79" s="2">
        <f>IF(Scoreboards!$E81="","",Scoreboards!$F81)</f>
      </c>
      <c r="H79" s="28">
        <f>IF(ISNUMBER(Scoreboards!$I81),Scoreboards!$I81,"")</f>
      </c>
      <c r="K79">
        <f>IF(Scoreboards!$E81="",Scoreboards!O81,Scoreboards!O81)</f>
        <v>78</v>
      </c>
    </row>
    <row r="80" spans="3:11" ht="15.75" hidden="1">
      <c r="C80" s="30">
        <f t="shared" si="1"/>
      </c>
      <c r="D80" s="5" t="str">
        <f>IF(Scoreboards!$E82="","ZZ",Scoreboards!$E82)</f>
        <v>ZZ</v>
      </c>
      <c r="E80" s="2">
        <f>IF(Scoreboards!$E82="","",MID(Scoreboards!$Q82,4,2))</f>
      </c>
      <c r="F80">
        <f>IF(Scoreboards!$E82="","",Scoreboards!$P82)</f>
      </c>
      <c r="G80" s="2">
        <f>IF(Scoreboards!$E82="","",Scoreboards!$F82)</f>
      </c>
      <c r="H80" s="28">
        <f>IF(ISNUMBER(Scoreboards!$I82),Scoreboards!$I82,"")</f>
      </c>
      <c r="K80">
        <f>IF(Scoreboards!$E82="",Scoreboards!O82,Scoreboards!O82)</f>
        <v>79</v>
      </c>
    </row>
    <row r="81" spans="3:11" ht="15.75" hidden="1">
      <c r="C81" s="30">
        <f t="shared" si="1"/>
      </c>
      <c r="D81" s="5" t="str">
        <f>IF(Scoreboards!$E83="","ZZ",Scoreboards!$E83)</f>
        <v>ZZ</v>
      </c>
      <c r="E81" s="2">
        <f>IF(Scoreboards!$E83="","",MID(Scoreboards!$Q83,4,2))</f>
      </c>
      <c r="F81">
        <f>IF(Scoreboards!$E83="","",Scoreboards!$P83)</f>
      </c>
      <c r="G81" s="2">
        <f>IF(Scoreboards!$E83="","",Scoreboards!$F83)</f>
      </c>
      <c r="H81" s="28">
        <f>IF(ISNUMBER(Scoreboards!$I83),Scoreboards!$I83,"")</f>
      </c>
      <c r="K81">
        <f>IF(Scoreboards!$E83="",Scoreboards!O83,Scoreboards!O83)</f>
        <v>80</v>
      </c>
    </row>
    <row r="82" spans="3:11" ht="15.75" hidden="1">
      <c r="C82" s="30">
        <f t="shared" si="1"/>
      </c>
      <c r="D82" s="5" t="str">
        <f>IF(Scoreboards!$E84="","ZZ",Scoreboards!$E84)</f>
        <v>ZZ</v>
      </c>
      <c r="E82" s="2">
        <f>IF(Scoreboards!$E84="","",MID(Scoreboards!$Q84,4,2))</f>
      </c>
      <c r="F82">
        <f>IF(Scoreboards!$E84="","",Scoreboards!$P84)</f>
      </c>
      <c r="G82" s="2">
        <f>IF(Scoreboards!$E84="","",Scoreboards!$F84)</f>
      </c>
      <c r="H82" s="28">
        <f>IF(ISNUMBER(Scoreboards!$I84),Scoreboards!$I84,"")</f>
      </c>
      <c r="K82">
        <f>IF(Scoreboards!$E84="",Scoreboards!O84,Scoreboards!O84)</f>
        <v>81</v>
      </c>
    </row>
    <row r="83" spans="3:11" ht="15.75" hidden="1">
      <c r="C83" s="30">
        <f t="shared" si="1"/>
      </c>
      <c r="D83" s="5" t="str">
        <f>IF(Scoreboards!$E85="","ZZ",Scoreboards!$E85)</f>
        <v>ZZ</v>
      </c>
      <c r="E83" s="2">
        <f>IF(Scoreboards!$E85="","",MID(Scoreboards!$Q85,4,2))</f>
      </c>
      <c r="F83">
        <f>IF(Scoreboards!$E85="","",Scoreboards!$P85)</f>
      </c>
      <c r="G83" s="2">
        <f>IF(Scoreboards!$E85="","",Scoreboards!$F85)</f>
      </c>
      <c r="H83" s="28">
        <f>IF(ISNUMBER(Scoreboards!$I85),Scoreboards!$I85,"")</f>
      </c>
      <c r="K83">
        <f>IF(Scoreboards!$E85="",Scoreboards!O85,Scoreboards!O85)</f>
        <v>82</v>
      </c>
    </row>
    <row r="84" spans="3:11" ht="15.75" hidden="1">
      <c r="C84" s="30">
        <f t="shared" si="1"/>
      </c>
      <c r="D84" s="5" t="str">
        <f>IF(Scoreboards!$E86="","ZZ",Scoreboards!$E86)</f>
        <v>ZZ</v>
      </c>
      <c r="E84" s="2">
        <f>IF(Scoreboards!$E86="","",MID(Scoreboards!$Q86,4,2))</f>
      </c>
      <c r="F84">
        <f>IF(Scoreboards!$E86="","",Scoreboards!$P86)</f>
      </c>
      <c r="G84" s="2">
        <f>IF(Scoreboards!$E86="","",Scoreboards!$F86)</f>
      </c>
      <c r="H84" s="28">
        <f>IF(ISNUMBER(Scoreboards!$I86),Scoreboards!$I86,"")</f>
      </c>
      <c r="K84">
        <f>IF(Scoreboards!$E86="",Scoreboards!O86,Scoreboards!O86)</f>
        <v>83</v>
      </c>
    </row>
    <row r="85" spans="3:11" ht="15.75" hidden="1">
      <c r="C85" s="30">
        <f t="shared" si="1"/>
      </c>
      <c r="D85" s="5" t="str">
        <f>IF(Scoreboards!$E87="","ZZ",Scoreboards!$E87)</f>
        <v>ZZ</v>
      </c>
      <c r="E85" s="2">
        <f>IF(Scoreboards!$E87="","",MID(Scoreboards!$Q87,4,2))</f>
      </c>
      <c r="F85">
        <f>IF(Scoreboards!$E87="","",Scoreboards!$P87)</f>
      </c>
      <c r="G85" s="2">
        <f>IF(Scoreboards!$E87="","",Scoreboards!$F87)</f>
      </c>
      <c r="H85" s="28">
        <f>IF(ISNUMBER(Scoreboards!$I87),Scoreboards!$I87,"")</f>
      </c>
      <c r="K85">
        <f>IF(Scoreboards!$E87="",Scoreboards!O87,Scoreboards!O87)</f>
        <v>84</v>
      </c>
    </row>
    <row r="86" spans="3:11" ht="15.75" hidden="1">
      <c r="C86" s="30">
        <f t="shared" si="1"/>
      </c>
      <c r="D86" s="5" t="str">
        <f>IF(Scoreboards!$E88="","ZZ",Scoreboards!$E88)</f>
        <v>ZZ</v>
      </c>
      <c r="E86" s="2">
        <f>IF(Scoreboards!$E88="","",MID(Scoreboards!$Q88,4,2))</f>
      </c>
      <c r="F86">
        <f>IF(Scoreboards!$E88="","",Scoreboards!$P88)</f>
      </c>
      <c r="G86" s="2">
        <f>IF(Scoreboards!$E88="","",Scoreboards!$F88)</f>
      </c>
      <c r="H86" s="28">
        <f>IF(ISNUMBER(Scoreboards!$I88),Scoreboards!$I88,"")</f>
      </c>
      <c r="K86">
        <f>IF(Scoreboards!$E88="",Scoreboards!O88,Scoreboards!O88)</f>
        <v>85</v>
      </c>
    </row>
    <row r="87" spans="3:11" ht="15.75" hidden="1">
      <c r="C87" s="30">
        <f t="shared" si="1"/>
      </c>
      <c r="D87" s="5" t="str">
        <f>IF(Scoreboards!$E89="","ZZ",Scoreboards!$E89)</f>
        <v>ZZ</v>
      </c>
      <c r="E87" s="2">
        <f>IF(Scoreboards!$E89="","",MID(Scoreboards!$Q89,4,2))</f>
      </c>
      <c r="F87">
        <f>IF(Scoreboards!$E89="","",Scoreboards!$P89)</f>
      </c>
      <c r="G87" s="2">
        <f>IF(Scoreboards!$E89="","",Scoreboards!$F89)</f>
      </c>
      <c r="H87" s="28">
        <f>IF(ISNUMBER(Scoreboards!$I89),Scoreboards!$I89,"")</f>
      </c>
      <c r="K87">
        <f>IF(Scoreboards!$E89="",Scoreboards!O89,Scoreboards!O89)</f>
        <v>86</v>
      </c>
    </row>
    <row r="88" spans="3:11" ht="15.75" hidden="1">
      <c r="C88" s="30">
        <f t="shared" si="1"/>
      </c>
      <c r="D88" s="5" t="str">
        <f>IF(Scoreboards!$E90="","ZZ",Scoreboards!$E90)</f>
        <v>ZZ</v>
      </c>
      <c r="E88" s="2">
        <f>IF(Scoreboards!$E90="","",MID(Scoreboards!$Q90,4,2))</f>
      </c>
      <c r="F88">
        <f>IF(Scoreboards!$E90="","",Scoreboards!$P90)</f>
      </c>
      <c r="G88" s="2">
        <f>IF(Scoreboards!$E90="","",Scoreboards!$F90)</f>
      </c>
      <c r="H88" s="28">
        <f>IF(ISNUMBER(Scoreboards!$I90),Scoreboards!$I90,"")</f>
      </c>
      <c r="K88">
        <f>IF(Scoreboards!$E90="",Scoreboards!O90,Scoreboards!O90)</f>
        <v>87</v>
      </c>
    </row>
    <row r="89" spans="3:11" ht="15.75" hidden="1">
      <c r="C89" s="30">
        <f t="shared" si="1"/>
      </c>
      <c r="D89" s="5" t="str">
        <f>IF(Scoreboards!$E91="","ZZ",Scoreboards!$E91)</f>
        <v>ZZ</v>
      </c>
      <c r="E89" s="2">
        <f>IF(Scoreboards!$E91="","",MID(Scoreboards!$Q91,4,2))</f>
      </c>
      <c r="F89">
        <f>IF(Scoreboards!$E91="","",Scoreboards!$P91)</f>
      </c>
      <c r="G89" s="2">
        <f>IF(Scoreboards!$E91="","",Scoreboards!$F91)</f>
      </c>
      <c r="H89" s="28">
        <f>IF(ISNUMBER(Scoreboards!$I91),Scoreboards!$I91,"")</f>
      </c>
      <c r="K89">
        <f>IF(Scoreboards!$E91="",Scoreboards!O91,Scoreboards!O91)</f>
        <v>88</v>
      </c>
    </row>
    <row r="90" spans="3:11" ht="15.75" hidden="1">
      <c r="C90" s="30">
        <f t="shared" si="1"/>
      </c>
      <c r="D90" s="5" t="str">
        <f>IF(Scoreboards!$E92="","ZZ",Scoreboards!$E92)</f>
        <v>ZZ</v>
      </c>
      <c r="E90" s="2">
        <f>IF(Scoreboards!$E92="","",MID(Scoreboards!$Q92,4,2))</f>
      </c>
      <c r="F90">
        <f>IF(Scoreboards!$E92="","",Scoreboards!$P92)</f>
      </c>
      <c r="G90" s="2">
        <f>IF(Scoreboards!$E92="","",Scoreboards!$F92)</f>
      </c>
      <c r="H90" s="28">
        <f>IF(ISNUMBER(Scoreboards!$I92),Scoreboards!$I92,"")</f>
      </c>
      <c r="K90">
        <f>IF(Scoreboards!$E92="",Scoreboards!O92,Scoreboards!O92)</f>
        <v>89</v>
      </c>
    </row>
    <row r="91" spans="3:11" ht="15.75" hidden="1">
      <c r="C91" s="30">
        <f t="shared" si="1"/>
      </c>
      <c r="D91" s="5" t="str">
        <f>IF(Scoreboards!$E93="","ZZ",Scoreboards!$E93)</f>
        <v>ZZ</v>
      </c>
      <c r="E91" s="2">
        <f>IF(Scoreboards!$E93="","",MID(Scoreboards!$Q93,4,2))</f>
      </c>
      <c r="F91">
        <f>IF(Scoreboards!$E93="","",Scoreboards!$P93)</f>
      </c>
      <c r="G91" s="2">
        <f>IF(Scoreboards!$E93="","",Scoreboards!$F93)</f>
      </c>
      <c r="H91" s="28">
        <f>IF(ISNUMBER(Scoreboards!$I93),Scoreboards!$I93,"")</f>
      </c>
      <c r="K91">
        <f>IF(Scoreboards!$E93="",Scoreboards!O93,Scoreboards!O93)</f>
        <v>90</v>
      </c>
    </row>
    <row r="92" spans="3:11" ht="15.75" hidden="1">
      <c r="C92" s="30">
        <f t="shared" si="1"/>
      </c>
      <c r="D92" s="5" t="str">
        <f>IF(Scoreboards!$E94="","ZZ",Scoreboards!$E94)</f>
        <v>ZZ</v>
      </c>
      <c r="E92" s="2">
        <f>IF(Scoreboards!$E94="","",MID(Scoreboards!$Q94,4,2))</f>
      </c>
      <c r="F92">
        <f>IF(Scoreboards!$E94="","",Scoreboards!$P94)</f>
      </c>
      <c r="G92" s="2">
        <f>IF(Scoreboards!$E94="","",Scoreboards!$F94)</f>
      </c>
      <c r="H92" s="28">
        <f>IF(ISNUMBER(Scoreboards!$I94),Scoreboards!$I94,"")</f>
      </c>
      <c r="K92">
        <f>IF(Scoreboards!$E94="",Scoreboards!O94,Scoreboards!O94)</f>
        <v>91</v>
      </c>
    </row>
    <row r="93" spans="3:11" ht="15.75" hidden="1">
      <c r="C93" s="30">
        <f t="shared" si="1"/>
      </c>
      <c r="D93" s="5" t="str">
        <f>IF(Scoreboards!$E95="","ZZ",Scoreboards!$E95)</f>
        <v>ZZ</v>
      </c>
      <c r="E93" s="2">
        <f>IF(Scoreboards!$E95="","",MID(Scoreboards!$Q95,4,2))</f>
      </c>
      <c r="F93">
        <f>IF(Scoreboards!$E95="","",Scoreboards!$P95)</f>
      </c>
      <c r="G93" s="2">
        <f>IF(Scoreboards!$E95="","",Scoreboards!$F95)</f>
      </c>
      <c r="H93" s="28">
        <f>IF(ISNUMBER(Scoreboards!$I95),Scoreboards!$I95,"")</f>
      </c>
      <c r="K93">
        <f>IF(Scoreboards!$E95="",Scoreboards!O95,Scoreboards!O95)</f>
        <v>92</v>
      </c>
    </row>
    <row r="94" spans="3:11" ht="15.75" hidden="1">
      <c r="C94" s="30">
        <f t="shared" si="1"/>
      </c>
      <c r="D94" s="5" t="str">
        <f>IF(Scoreboards!$E96="","ZZ",Scoreboards!$E96)</f>
        <v>ZZ</v>
      </c>
      <c r="E94" s="2">
        <f>IF(Scoreboards!$E96="","",MID(Scoreboards!$Q96,4,2))</f>
      </c>
      <c r="F94">
        <f>IF(Scoreboards!$E96="","",Scoreboards!$P96)</f>
      </c>
      <c r="G94" s="2">
        <f>IF(Scoreboards!$E96="","",Scoreboards!$F96)</f>
      </c>
      <c r="H94" s="28">
        <f>IF(ISNUMBER(Scoreboards!$I96),Scoreboards!$I96,"")</f>
      </c>
      <c r="K94">
        <f>IF(Scoreboards!$E96="",Scoreboards!O96,Scoreboards!O96)</f>
        <v>93</v>
      </c>
    </row>
    <row r="95" spans="3:11" ht="15.75" hidden="1">
      <c r="C95" s="30">
        <f t="shared" si="1"/>
      </c>
      <c r="D95" s="5" t="str">
        <f>IF(Scoreboards!$E97="","ZZ",Scoreboards!$E97)</f>
        <v>ZZ</v>
      </c>
      <c r="E95" s="2">
        <f>IF(Scoreboards!$E97="","",MID(Scoreboards!$Q97,4,2))</f>
      </c>
      <c r="F95">
        <f>IF(Scoreboards!$E97="","",Scoreboards!$P97)</f>
      </c>
      <c r="G95" s="2">
        <f>IF(Scoreboards!$E97="","",Scoreboards!$F97)</f>
      </c>
      <c r="H95" s="28">
        <f>IF(ISNUMBER(Scoreboards!$I97),Scoreboards!$I97,"")</f>
      </c>
      <c r="K95">
        <f>IF(Scoreboards!$E97="",Scoreboards!O97,Scoreboards!O97)</f>
        <v>94</v>
      </c>
    </row>
    <row r="96" spans="3:11" ht="15.75" hidden="1">
      <c r="C96" s="30">
        <f t="shared" si="1"/>
      </c>
      <c r="D96" s="5" t="str">
        <f>IF(Scoreboards!$E98="","ZZ",Scoreboards!$E98)</f>
        <v>ZZ</v>
      </c>
      <c r="E96" s="2">
        <f>IF(Scoreboards!$E98="","",MID(Scoreboards!$Q98,4,2))</f>
      </c>
      <c r="F96">
        <f>IF(Scoreboards!$E98="","",Scoreboards!$P98)</f>
      </c>
      <c r="G96" s="2">
        <f>IF(Scoreboards!$E98="","",Scoreboards!$F98)</f>
      </c>
      <c r="H96" s="28">
        <f>IF(ISNUMBER(Scoreboards!$I98),Scoreboards!$I98,"")</f>
      </c>
      <c r="K96">
        <f>IF(Scoreboards!$E98="",Scoreboards!O98,Scoreboards!O98)</f>
        <v>95</v>
      </c>
    </row>
    <row r="97" spans="3:11" ht="15.75" hidden="1">
      <c r="C97" s="30">
        <f t="shared" si="1"/>
      </c>
      <c r="D97" s="5" t="str">
        <f>IF(Scoreboards!$E99="","ZZ",Scoreboards!$E99)</f>
        <v>ZZ</v>
      </c>
      <c r="E97" s="2">
        <f>IF(Scoreboards!$E99="","",MID(Scoreboards!$Q99,4,2))</f>
      </c>
      <c r="F97">
        <f>IF(Scoreboards!$E99="","",Scoreboards!$P99)</f>
      </c>
      <c r="G97" s="2">
        <f>IF(Scoreboards!$E99="","",Scoreboards!$F99)</f>
      </c>
      <c r="H97" s="28">
        <f>IF(ISNUMBER(Scoreboards!$I99),Scoreboards!$I99,"")</f>
      </c>
      <c r="K97">
        <f>IF(Scoreboards!$E99="",Scoreboards!O99,Scoreboards!O99)</f>
        <v>96</v>
      </c>
    </row>
    <row r="98" spans="3:11" ht="15.75" hidden="1">
      <c r="C98" s="30">
        <f t="shared" si="1"/>
      </c>
      <c r="D98" s="5" t="str">
        <f>IF(Scoreboards!$E100="","ZZ",Scoreboards!$E100)</f>
        <v>ZZ</v>
      </c>
      <c r="E98" s="2">
        <f>IF(Scoreboards!$E100="","",MID(Scoreboards!$Q100,4,2))</f>
      </c>
      <c r="F98">
        <f>IF(Scoreboards!$E100="","",Scoreboards!$P100)</f>
      </c>
      <c r="G98" s="2">
        <f>IF(Scoreboards!$E100="","",Scoreboards!$F100)</f>
      </c>
      <c r="H98" s="28">
        <f>IF(ISNUMBER(Scoreboards!$I100),Scoreboards!$I100,"")</f>
      </c>
      <c r="K98">
        <f>IF(Scoreboards!$E100="",Scoreboards!O100,Scoreboards!O100)</f>
        <v>97</v>
      </c>
    </row>
    <row r="99" spans="3:11" ht="15.75" hidden="1">
      <c r="C99" s="30">
        <f t="shared" si="1"/>
      </c>
      <c r="D99" s="5" t="str">
        <f>IF(Scoreboards!$E101="","ZZ",Scoreboards!$E101)</f>
        <v>ZZ</v>
      </c>
      <c r="E99" s="2">
        <f>IF(Scoreboards!$E101="","",MID(Scoreboards!$Q101,4,2))</f>
      </c>
      <c r="F99">
        <f>IF(Scoreboards!$E101="","",Scoreboards!$P101)</f>
      </c>
      <c r="G99" s="2">
        <f>IF(Scoreboards!$E101="","",Scoreboards!$F101)</f>
      </c>
      <c r="H99" s="28">
        <f>IF(ISNUMBER(Scoreboards!$I101),Scoreboards!$I101,"")</f>
      </c>
      <c r="K99">
        <f>IF(Scoreboards!$E101="",Scoreboards!O101,Scoreboards!O101)</f>
        <v>98</v>
      </c>
    </row>
    <row r="100" spans="3:11" ht="15.75" hidden="1">
      <c r="C100" s="30">
        <f t="shared" si="1"/>
      </c>
      <c r="D100" s="5" t="str">
        <f>IF(Scoreboards!$E102="","ZZ",Scoreboards!$E102)</f>
        <v>ZZ</v>
      </c>
      <c r="E100" s="2">
        <f>IF(Scoreboards!$E102="","",MID(Scoreboards!$Q102,4,2))</f>
      </c>
      <c r="F100">
        <f>IF(Scoreboards!$E102="","",Scoreboards!$P102)</f>
      </c>
      <c r="G100" s="2">
        <f>IF(Scoreboards!$E102="","",Scoreboards!$F102)</f>
      </c>
      <c r="H100" s="28">
        <f>IF(ISNUMBER(Scoreboards!$I102),Scoreboards!$I102,"")</f>
      </c>
      <c r="K100">
        <f>IF(Scoreboards!$E102="",Scoreboards!O102,Scoreboards!O102)</f>
        <v>99</v>
      </c>
    </row>
    <row r="101" spans="3:11" ht="15.75" hidden="1">
      <c r="C101" s="30">
        <f t="shared" si="1"/>
      </c>
      <c r="D101" s="5" t="str">
        <f>IF(Scoreboards!$E103="","ZZ",Scoreboards!$E103)</f>
        <v>ZZ</v>
      </c>
      <c r="E101" s="2">
        <f>IF(Scoreboards!$E103="","",MID(Scoreboards!$Q103,4,2))</f>
      </c>
      <c r="F101">
        <f>IF(Scoreboards!$E103="","",Scoreboards!$P103)</f>
      </c>
      <c r="G101" s="2">
        <f>IF(Scoreboards!$E103="","",Scoreboards!$F103)</f>
      </c>
      <c r="H101" s="28">
        <f>IF(ISNUMBER(Scoreboards!$I103),Scoreboards!$I103,"")</f>
      </c>
      <c r="K101">
        <f>IF(Scoreboards!$E103="",Scoreboards!O103,Scoreboards!O103)</f>
        <v>100</v>
      </c>
    </row>
    <row r="102" spans="3:11" ht="15.75" hidden="1">
      <c r="C102" s="30">
        <f t="shared" si="1"/>
      </c>
      <c r="D102" s="5" t="str">
        <f>IF(Scoreboards!$E104="","ZZ",Scoreboards!$E104)</f>
        <v>ZZ</v>
      </c>
      <c r="E102" s="2">
        <f>IF(Scoreboards!$E104="","",MID(Scoreboards!$Q104,4,2))</f>
      </c>
      <c r="F102">
        <f>IF(Scoreboards!$E104="","",Scoreboards!$P104)</f>
      </c>
      <c r="G102" s="2">
        <f>IF(Scoreboards!$E104="","",Scoreboards!$F104)</f>
      </c>
      <c r="H102" s="28">
        <f>IF(ISNUMBER(Scoreboards!$I104),Scoreboards!$I104,"")</f>
      </c>
      <c r="K102">
        <f>IF(Scoreboards!$E104="",Scoreboards!O104,Scoreboards!O104)</f>
        <v>101</v>
      </c>
    </row>
    <row r="103" spans="3:11" ht="15.75" hidden="1">
      <c r="C103" s="30">
        <f t="shared" si="1"/>
      </c>
      <c r="D103" s="5" t="str">
        <f>IF(Scoreboards!$E105="","ZZ",Scoreboards!$E105)</f>
        <v>ZZ</v>
      </c>
      <c r="E103" s="2">
        <f>IF(Scoreboards!$E105="","",MID(Scoreboards!$Q105,4,2))</f>
      </c>
      <c r="F103">
        <f>IF(Scoreboards!$E105="","",Scoreboards!$P105)</f>
      </c>
      <c r="G103" s="2">
        <f>IF(Scoreboards!$E105="","",Scoreboards!$F105)</f>
      </c>
      <c r="H103" s="28">
        <f>IF(ISNUMBER(Scoreboards!$I105),Scoreboards!$I105,"")</f>
      </c>
      <c r="K103">
        <f>IF(Scoreboards!$E105="",Scoreboards!O105,Scoreboards!O105)</f>
        <v>102</v>
      </c>
    </row>
    <row r="104" spans="3:11" ht="15.75" hidden="1">
      <c r="C104" s="30">
        <f t="shared" si="1"/>
      </c>
      <c r="D104" s="5" t="str">
        <f>IF(Scoreboards!$E106="","ZZ",Scoreboards!$E106)</f>
        <v>ZZ</v>
      </c>
      <c r="E104" s="2">
        <f>IF(Scoreboards!$E106="","",MID(Scoreboards!$Q106,4,2))</f>
      </c>
      <c r="F104">
        <f>IF(Scoreboards!$E106="","",Scoreboards!$P106)</f>
      </c>
      <c r="G104" s="2">
        <f>IF(Scoreboards!$E106="","",Scoreboards!$F106)</f>
      </c>
      <c r="H104" s="28">
        <f>IF(ISNUMBER(Scoreboards!$I106),Scoreboards!$I106,"")</f>
      </c>
      <c r="K104">
        <f>IF(Scoreboards!$E106="",Scoreboards!O106,Scoreboards!O106)</f>
        <v>103</v>
      </c>
    </row>
    <row r="105" spans="3:11" ht="15.75" hidden="1">
      <c r="C105" s="30">
        <f t="shared" si="1"/>
      </c>
      <c r="D105" s="5" t="str">
        <f>IF(Scoreboards!$E107="","ZZ",Scoreboards!$E107)</f>
        <v>ZZ</v>
      </c>
      <c r="E105" s="2">
        <f>IF(Scoreboards!$E107="","",MID(Scoreboards!$Q107,4,2))</f>
      </c>
      <c r="F105">
        <f>IF(Scoreboards!$E107="","",Scoreboards!$P107)</f>
      </c>
      <c r="G105" s="2">
        <f>IF(Scoreboards!$E107="","",Scoreboards!$F107)</f>
      </c>
      <c r="H105" s="28">
        <f>IF(ISNUMBER(Scoreboards!$I107),Scoreboards!$I107,"")</f>
      </c>
      <c r="K105">
        <f>IF(Scoreboards!$E107="",Scoreboards!O107,Scoreboards!O107)</f>
        <v>104</v>
      </c>
    </row>
    <row r="106" spans="3:11" ht="15.75" hidden="1">
      <c r="C106" s="30">
        <f t="shared" si="1"/>
      </c>
      <c r="D106" s="5" t="str">
        <f>IF(Scoreboards!$E108="","ZZ",Scoreboards!$E108)</f>
        <v>ZZ</v>
      </c>
      <c r="E106" s="2">
        <f>IF(Scoreboards!$E108="","",MID(Scoreboards!$Q108,4,2))</f>
      </c>
      <c r="F106">
        <f>IF(Scoreboards!$E108="","",Scoreboards!$P108)</f>
      </c>
      <c r="G106" s="2">
        <f>IF(Scoreboards!$E108="","",Scoreboards!$F108)</f>
      </c>
      <c r="H106" s="28">
        <f>IF(ISNUMBER(Scoreboards!$I108),Scoreboards!$I108,"")</f>
      </c>
      <c r="K106">
        <f>IF(Scoreboards!$E108="",Scoreboards!O108,Scoreboards!O108)</f>
        <v>105</v>
      </c>
    </row>
    <row r="107" spans="3:11" ht="15.75" hidden="1">
      <c r="C107" s="30">
        <f t="shared" si="1"/>
      </c>
      <c r="D107" s="5" t="str">
        <f>IF(Scoreboards!$E109="","ZZ",Scoreboards!$E109)</f>
        <v>ZZ</v>
      </c>
      <c r="E107" s="2">
        <f>IF(Scoreboards!$E109="","",MID(Scoreboards!$Q109,4,2))</f>
      </c>
      <c r="F107">
        <f>IF(Scoreboards!$E109="","",Scoreboards!$P109)</f>
      </c>
      <c r="G107" s="2">
        <f>IF(Scoreboards!$E109="","",Scoreboards!$F109)</f>
      </c>
      <c r="H107" s="28">
        <f>IF(ISNUMBER(Scoreboards!$I109),Scoreboards!$I109,"")</f>
      </c>
      <c r="K107">
        <f>IF(Scoreboards!$E109="",Scoreboards!O109,Scoreboards!O109)</f>
        <v>106</v>
      </c>
    </row>
    <row r="108" spans="3:11" ht="15.75" hidden="1">
      <c r="C108" s="30">
        <f t="shared" si="1"/>
      </c>
      <c r="D108" s="5" t="str">
        <f>IF(Scoreboards!$E110="","ZZ",Scoreboards!$E110)</f>
        <v>ZZ</v>
      </c>
      <c r="E108" s="2">
        <f>IF(Scoreboards!$E110="","",MID(Scoreboards!$Q110,4,2))</f>
      </c>
      <c r="F108">
        <f>IF(Scoreboards!$E110="","",Scoreboards!$P110)</f>
      </c>
      <c r="G108" s="2">
        <f>IF(Scoreboards!$E110="","",Scoreboards!$F110)</f>
      </c>
      <c r="H108" s="28">
        <f>IF(ISNUMBER(Scoreboards!$I110),Scoreboards!$I110,"")</f>
      </c>
      <c r="K108">
        <f>IF(Scoreboards!$E110="",Scoreboards!O110,Scoreboards!O110)</f>
        <v>107</v>
      </c>
    </row>
    <row r="109" spans="3:11" ht="15.75" hidden="1">
      <c r="C109" s="30">
        <f t="shared" si="1"/>
      </c>
      <c r="D109" s="5" t="str">
        <f>IF(Scoreboards!$E111="","ZZ",Scoreboards!$E111)</f>
        <v>ZZ</v>
      </c>
      <c r="E109" s="2">
        <f>IF(Scoreboards!$E111="","",MID(Scoreboards!$Q111,4,2))</f>
      </c>
      <c r="F109">
        <f>IF(Scoreboards!$E111="","",Scoreboards!$P111)</f>
      </c>
      <c r="G109" s="2">
        <f>IF(Scoreboards!$E111="","",Scoreboards!$F111)</f>
      </c>
      <c r="H109" s="28">
        <f>IF(ISNUMBER(Scoreboards!$I111),Scoreboards!$I111,"")</f>
      </c>
      <c r="K109">
        <f>IF(Scoreboards!$E111="",Scoreboards!O111,Scoreboards!O111)</f>
        <v>108</v>
      </c>
    </row>
    <row r="110" spans="3:11" ht="15.75" hidden="1">
      <c r="C110" s="30">
        <f t="shared" si="1"/>
      </c>
      <c r="D110" s="5" t="str">
        <f>IF(Scoreboards!$E112="","ZZ",Scoreboards!$E112)</f>
        <v>ZZ</v>
      </c>
      <c r="E110" s="2">
        <f>IF(Scoreboards!$E112="","",MID(Scoreboards!$Q112,4,2))</f>
      </c>
      <c r="F110">
        <f>IF(Scoreboards!$E112="","",Scoreboards!$P112)</f>
      </c>
      <c r="G110" s="2">
        <f>IF(Scoreboards!$E112="","",Scoreboards!$F112)</f>
      </c>
      <c r="H110" s="28">
        <f>IF(ISNUMBER(Scoreboards!$I112),Scoreboards!$I112,"")</f>
      </c>
      <c r="K110">
        <f>IF(Scoreboards!$E112="",Scoreboards!O112,Scoreboards!O112)</f>
        <v>109</v>
      </c>
    </row>
    <row r="111" spans="3:11" ht="15.75" hidden="1">
      <c r="C111" s="30">
        <f t="shared" si="1"/>
      </c>
      <c r="D111" s="5" t="str">
        <f>IF(Scoreboards!$E113="","ZZ",Scoreboards!$E113)</f>
        <v>ZZ</v>
      </c>
      <c r="E111" s="2">
        <f>IF(Scoreboards!$E113="","",MID(Scoreboards!$Q113,4,2))</f>
      </c>
      <c r="F111">
        <f>IF(Scoreboards!$E113="","",Scoreboards!$P113)</f>
      </c>
      <c r="G111" s="2">
        <f>IF(Scoreboards!$E113="","",Scoreboards!$F113)</f>
      </c>
      <c r="H111" s="28">
        <f>IF(ISNUMBER(Scoreboards!$I113),Scoreboards!$I113,"")</f>
      </c>
      <c r="K111">
        <f>IF(Scoreboards!$E113="",Scoreboards!O113,Scoreboards!O113)</f>
        <v>110</v>
      </c>
    </row>
    <row r="112" spans="3:11" ht="15.75" hidden="1">
      <c r="C112" s="30">
        <f t="shared" si="1"/>
      </c>
      <c r="D112" s="5" t="str">
        <f>IF(Scoreboards!$E114="","ZZ",Scoreboards!$E114)</f>
        <v>ZZ</v>
      </c>
      <c r="E112" s="2">
        <f>IF(Scoreboards!$E114="","",MID(Scoreboards!$Q114,4,2))</f>
      </c>
      <c r="F112">
        <f>IF(Scoreboards!$E114="","",Scoreboards!$P114)</f>
      </c>
      <c r="G112" s="2">
        <f>IF(Scoreboards!$E114="","",Scoreboards!$F114)</f>
      </c>
      <c r="H112" s="28">
        <f>IF(ISNUMBER(Scoreboards!$I114),Scoreboards!$I114,"")</f>
      </c>
      <c r="K112">
        <f>IF(Scoreboards!$E114="",Scoreboards!O114,Scoreboards!O114)</f>
        <v>111</v>
      </c>
    </row>
    <row r="113" spans="3:11" ht="15.75" hidden="1">
      <c r="C113" s="30">
        <f t="shared" si="1"/>
      </c>
      <c r="D113" s="5" t="str">
        <f>IF(Scoreboards!$E115="","ZZ",Scoreboards!$E115)</f>
        <v>ZZ</v>
      </c>
      <c r="E113" s="2">
        <f>IF(Scoreboards!$E115="","",MID(Scoreboards!$Q115,4,2))</f>
      </c>
      <c r="F113">
        <f>IF(Scoreboards!$E115="","",Scoreboards!$P115)</f>
      </c>
      <c r="G113" s="2">
        <f>IF(Scoreboards!$E115="","",Scoreboards!$F115)</f>
      </c>
      <c r="H113" s="28">
        <f>IF(ISNUMBER(Scoreboards!$I115),Scoreboards!$I115,"")</f>
      </c>
      <c r="K113">
        <f>IF(Scoreboards!$E115="",Scoreboards!O115,Scoreboards!O115)</f>
        <v>112</v>
      </c>
    </row>
    <row r="114" spans="3:11" ht="15.75" hidden="1">
      <c r="C114" s="30">
        <f t="shared" si="1"/>
      </c>
      <c r="D114" s="5" t="str">
        <f>IF(Scoreboards!$E116="","ZZ",Scoreboards!$E116)</f>
        <v>ZZ</v>
      </c>
      <c r="E114" s="2">
        <f>IF(Scoreboards!$E116="","",MID(Scoreboards!$Q116,4,2))</f>
      </c>
      <c r="F114">
        <f>IF(Scoreboards!$E116="","",Scoreboards!$P116)</f>
      </c>
      <c r="G114" s="2">
        <f>IF(Scoreboards!$E116="","",Scoreboards!$F116)</f>
      </c>
      <c r="H114" s="28">
        <f>IF(ISNUMBER(Scoreboards!$I116),Scoreboards!$I116,"")</f>
      </c>
      <c r="K114">
        <f>IF(Scoreboards!$E116="",Scoreboards!O116,Scoreboards!O116)</f>
        <v>113</v>
      </c>
    </row>
    <row r="115" spans="3:11" ht="15.75" hidden="1">
      <c r="C115" s="30">
        <f t="shared" si="1"/>
      </c>
      <c r="D115" s="5" t="str">
        <f>IF(Scoreboards!$E117="","ZZ",Scoreboards!$E117)</f>
        <v>ZZ</v>
      </c>
      <c r="E115" s="2">
        <f>IF(Scoreboards!$E117="","",MID(Scoreboards!$Q117,4,2))</f>
      </c>
      <c r="F115">
        <f>IF(Scoreboards!$E117="","",Scoreboards!$P117)</f>
      </c>
      <c r="G115" s="2">
        <f>IF(Scoreboards!$E117="","",Scoreboards!$F117)</f>
      </c>
      <c r="H115" s="28">
        <f>IF(ISNUMBER(Scoreboards!$I117),Scoreboards!$I117,"")</f>
      </c>
      <c r="K115">
        <f>IF(Scoreboards!$E117="",Scoreboards!O117,Scoreboards!O117)</f>
        <v>114</v>
      </c>
    </row>
    <row r="116" spans="3:11" ht="15.75" hidden="1">
      <c r="C116" s="30">
        <f t="shared" si="1"/>
      </c>
      <c r="D116" s="5" t="str">
        <f>IF(Scoreboards!$E118="","ZZ",Scoreboards!$E118)</f>
        <v>ZZ</v>
      </c>
      <c r="E116" s="2">
        <f>IF(Scoreboards!$E118="","",MID(Scoreboards!$Q118,4,2))</f>
      </c>
      <c r="F116">
        <f>IF(Scoreboards!$E118="","",Scoreboards!$P118)</f>
      </c>
      <c r="G116" s="2">
        <f>IF(Scoreboards!$E118="","",Scoreboards!$F118)</f>
      </c>
      <c r="H116" s="28">
        <f>IF(ISNUMBER(Scoreboards!$I118),Scoreboards!$I118,"")</f>
      </c>
      <c r="K116">
        <f>IF(Scoreboards!$E118="",Scoreboards!O118,Scoreboards!O118)</f>
        <v>115</v>
      </c>
    </row>
    <row r="117" spans="3:11" ht="15.75" hidden="1">
      <c r="C117" s="30">
        <f t="shared" si="1"/>
      </c>
      <c r="D117" s="5" t="str">
        <f>IF(Scoreboards!$E119="","ZZ",Scoreboards!$E119)</f>
        <v>ZZ</v>
      </c>
      <c r="E117" s="2">
        <f>IF(Scoreboards!$E119="","",MID(Scoreboards!$Q119,4,2))</f>
      </c>
      <c r="F117">
        <f>IF(Scoreboards!$E119="","",Scoreboards!$P119)</f>
      </c>
      <c r="G117" s="2">
        <f>IF(Scoreboards!$E119="","",Scoreboards!$F119)</f>
      </c>
      <c r="H117" s="28">
        <f>IF(ISNUMBER(Scoreboards!$I119),Scoreboards!$I119,"")</f>
      </c>
      <c r="K117">
        <f>IF(Scoreboards!$E119="",Scoreboards!O119,Scoreboards!O119)</f>
        <v>116</v>
      </c>
    </row>
    <row r="118" spans="3:11" ht="15.75" hidden="1">
      <c r="C118" s="30">
        <f t="shared" si="1"/>
      </c>
      <c r="D118" s="5" t="str">
        <f>IF(Scoreboards!$E120="","ZZ",Scoreboards!$E120)</f>
        <v>ZZ</v>
      </c>
      <c r="E118" s="2">
        <f>IF(Scoreboards!$E120="","",MID(Scoreboards!$Q120,4,2))</f>
      </c>
      <c r="F118">
        <f>IF(Scoreboards!$E120="","",Scoreboards!$P120)</f>
      </c>
      <c r="G118" s="2">
        <f>IF(Scoreboards!$E120="","",Scoreboards!$F120)</f>
      </c>
      <c r="H118" s="28">
        <f>IF(ISNUMBER(Scoreboards!$I120),Scoreboards!$I120,"")</f>
      </c>
      <c r="K118">
        <f>IF(Scoreboards!$E120="",Scoreboards!O120,Scoreboards!O120)</f>
        <v>117</v>
      </c>
    </row>
    <row r="119" spans="3:11" ht="15.75" hidden="1">
      <c r="C119" s="30">
        <f t="shared" si="1"/>
      </c>
      <c r="D119" s="5" t="str">
        <f>IF(Scoreboards!$E121="","ZZ",Scoreboards!$E121)</f>
        <v>ZZ</v>
      </c>
      <c r="E119" s="2">
        <f>IF(Scoreboards!$E121="","",MID(Scoreboards!$Q121,4,2))</f>
      </c>
      <c r="F119">
        <f>IF(Scoreboards!$E121="","",Scoreboards!$P121)</f>
      </c>
      <c r="G119" s="2">
        <f>IF(Scoreboards!$E121="","",Scoreboards!$F121)</f>
      </c>
      <c r="H119" s="28">
        <f>IF(ISNUMBER(Scoreboards!$I121),Scoreboards!$I121,"")</f>
      </c>
      <c r="K119">
        <f>IF(Scoreboards!$E121="",Scoreboards!O121,Scoreboards!O121)</f>
        <v>118</v>
      </c>
    </row>
    <row r="120" spans="3:11" ht="15.75" hidden="1">
      <c r="C120" s="30">
        <f t="shared" si="1"/>
      </c>
      <c r="D120" s="5" t="str">
        <f>IF(Scoreboards!$E122="","ZZ",Scoreboards!$E122)</f>
        <v>ZZ</v>
      </c>
      <c r="E120" s="2">
        <f>IF(Scoreboards!$E122="","",MID(Scoreboards!$Q122,4,2))</f>
      </c>
      <c r="F120">
        <f>IF(Scoreboards!$E122="","",Scoreboards!$P122)</f>
      </c>
      <c r="G120" s="2">
        <f>IF(Scoreboards!$E122="","",Scoreboards!$F122)</f>
      </c>
      <c r="H120" s="28">
        <f>IF(ISNUMBER(Scoreboards!$I122),Scoreboards!$I122,"")</f>
      </c>
      <c r="K120">
        <f>IF(Scoreboards!$E122="",Scoreboards!O122,Scoreboards!O122)</f>
        <v>119</v>
      </c>
    </row>
    <row r="121" spans="3:11" ht="15.75" hidden="1">
      <c r="C121" s="30">
        <f t="shared" si="1"/>
      </c>
      <c r="D121" s="5" t="str">
        <f>IF(Scoreboards!$E123="","ZZ",Scoreboards!$E123)</f>
        <v>ZZ</v>
      </c>
      <c r="E121" s="2">
        <f>IF(Scoreboards!$E123="","",MID(Scoreboards!$Q123,4,2))</f>
      </c>
      <c r="F121">
        <f>IF(Scoreboards!$E123="","",Scoreboards!$P123)</f>
      </c>
      <c r="G121" s="2">
        <f>IF(Scoreboards!$E123="","",Scoreboards!$F123)</f>
      </c>
      <c r="H121" s="28">
        <f>IF(ISNUMBER(Scoreboards!$I123),Scoreboards!$I123,"")</f>
      </c>
      <c r="K121">
        <f>IF(Scoreboards!$E123="",Scoreboards!O123,Scoreboards!O123)</f>
        <v>120</v>
      </c>
    </row>
    <row r="122" spans="3:11" ht="15.75" hidden="1">
      <c r="C122" s="30">
        <f t="shared" si="1"/>
      </c>
      <c r="D122" s="5" t="str">
        <f>IF(Scoreboards!$E124="","ZZ",Scoreboards!$E124)</f>
        <v>ZZ</v>
      </c>
      <c r="E122" s="2">
        <f>IF(Scoreboards!$E124="","",MID(Scoreboards!$Q124,4,2))</f>
      </c>
      <c r="F122">
        <f>IF(Scoreboards!$E124="","",Scoreboards!$P124)</f>
      </c>
      <c r="G122" s="2">
        <f>IF(Scoreboards!$E124="","",Scoreboards!$F124)</f>
      </c>
      <c r="H122" s="28">
        <f>IF(ISNUMBER(Scoreboards!$I124),Scoreboards!$I124,"")</f>
      </c>
      <c r="K122">
        <f>IF(Scoreboards!$E124="",Scoreboards!O124,Scoreboards!O124)</f>
        <v>121</v>
      </c>
    </row>
    <row r="123" spans="3:11" ht="15.75" hidden="1">
      <c r="C123" s="30">
        <f t="shared" si="1"/>
      </c>
      <c r="D123" s="5" t="str">
        <f>IF(Scoreboards!$E125="","ZZ",Scoreboards!$E125)</f>
        <v>ZZ</v>
      </c>
      <c r="E123" s="2">
        <f>IF(Scoreboards!$E125="","",MID(Scoreboards!$Q125,4,2))</f>
      </c>
      <c r="F123">
        <f>IF(Scoreboards!$E125="","",Scoreboards!$P125)</f>
      </c>
      <c r="G123" s="2">
        <f>IF(Scoreboards!$E125="","",Scoreboards!$F125)</f>
      </c>
      <c r="H123" s="28">
        <f>IF(ISNUMBER(Scoreboards!$I125),Scoreboards!$I125,"")</f>
      </c>
      <c r="K123">
        <f>IF(Scoreboards!$E125="",Scoreboards!O125,Scoreboards!O125)</f>
        <v>122</v>
      </c>
    </row>
    <row r="124" spans="3:11" ht="15.75" hidden="1">
      <c r="C124" s="30">
        <f t="shared" si="1"/>
      </c>
      <c r="D124" s="5" t="str">
        <f>IF(Scoreboards!$E126="","ZZ",Scoreboards!$E126)</f>
        <v>ZZ</v>
      </c>
      <c r="E124" s="2">
        <f>IF(Scoreboards!$E126="","",MID(Scoreboards!$Q126,4,2))</f>
      </c>
      <c r="F124">
        <f>IF(Scoreboards!$E126="","",Scoreboards!$P126)</f>
      </c>
      <c r="G124" s="2">
        <f>IF(Scoreboards!$E126="","",Scoreboards!$F126)</f>
      </c>
      <c r="H124" s="28">
        <f>IF(ISNUMBER(Scoreboards!$I126),Scoreboards!$I126,"")</f>
      </c>
      <c r="K124">
        <f>IF(Scoreboards!$E126="",Scoreboards!O126,Scoreboards!O126)</f>
        <v>123</v>
      </c>
    </row>
    <row r="125" spans="3:11" ht="15.75" hidden="1">
      <c r="C125" s="30">
        <f t="shared" si="1"/>
      </c>
      <c r="D125" s="5" t="str">
        <f>IF(Scoreboards!$E127="","ZZ",Scoreboards!$E127)</f>
        <v>ZZ</v>
      </c>
      <c r="E125" s="2">
        <f>IF(Scoreboards!$E127="","",MID(Scoreboards!$Q127,4,2))</f>
      </c>
      <c r="F125">
        <f>IF(Scoreboards!$E127="","",Scoreboards!$P127)</f>
      </c>
      <c r="G125" s="2">
        <f>IF(Scoreboards!$E127="","",Scoreboards!$F127)</f>
      </c>
      <c r="H125" s="28">
        <f>IF(ISNUMBER(Scoreboards!$I127),Scoreboards!$I127,"")</f>
      </c>
      <c r="K125">
        <f>IF(Scoreboards!$E127="",Scoreboards!O127,Scoreboards!O127)</f>
        <v>124</v>
      </c>
    </row>
    <row r="126" spans="3:11" ht="15.75" hidden="1">
      <c r="C126" s="30">
        <f t="shared" si="1"/>
      </c>
      <c r="D126" s="5" t="str">
        <f>IF(Scoreboards!$E128="","ZZ",Scoreboards!$E128)</f>
        <v>ZZ</v>
      </c>
      <c r="E126" s="2">
        <f>IF(Scoreboards!$E128="","",MID(Scoreboards!$Q128,4,2))</f>
      </c>
      <c r="F126">
        <f>IF(Scoreboards!$E128="","",Scoreboards!$P128)</f>
      </c>
      <c r="G126" s="2">
        <f>IF(Scoreboards!$E128="","",Scoreboards!$F128)</f>
      </c>
      <c r="H126" s="28">
        <f>IF(ISNUMBER(Scoreboards!$I128),Scoreboards!$I128,"")</f>
      </c>
      <c r="K126">
        <f>IF(Scoreboards!$E128="",Scoreboards!O128,Scoreboards!O128)</f>
        <v>125</v>
      </c>
    </row>
    <row r="127" spans="3:11" ht="15.75" hidden="1">
      <c r="C127" s="30">
        <f t="shared" si="1"/>
      </c>
      <c r="D127" s="5" t="str">
        <f>IF(Scoreboards!$E129="","ZZ",Scoreboards!$E129)</f>
        <v>ZZ</v>
      </c>
      <c r="E127" s="2">
        <f>IF(Scoreboards!$E129="","",MID(Scoreboards!$Q129,4,2))</f>
      </c>
      <c r="F127">
        <f>IF(Scoreboards!$E129="","",Scoreboards!$P129)</f>
      </c>
      <c r="G127" s="2">
        <f>IF(Scoreboards!$E129="","",Scoreboards!$F129)</f>
      </c>
      <c r="H127" s="28">
        <f>IF(ISNUMBER(Scoreboards!$I129),Scoreboards!$I129,"")</f>
      </c>
      <c r="K127">
        <f>IF(Scoreboards!$E129="",Scoreboards!O129,Scoreboards!O129)</f>
        <v>126</v>
      </c>
    </row>
    <row r="128" spans="3:11" ht="15.75" hidden="1">
      <c r="C128" s="30">
        <f t="shared" si="1"/>
      </c>
      <c r="D128" s="5" t="str">
        <f>IF(Scoreboards!$E130="","ZZ",Scoreboards!$E130)</f>
        <v>ZZ</v>
      </c>
      <c r="E128" s="2">
        <f>IF(Scoreboards!$E130="","",MID(Scoreboards!$Q130,4,2))</f>
      </c>
      <c r="F128">
        <f>IF(Scoreboards!$E130="","",Scoreboards!$P130)</f>
      </c>
      <c r="G128" s="2">
        <f>IF(Scoreboards!$E130="","",Scoreboards!$F130)</f>
      </c>
      <c r="H128" s="28">
        <f>IF(ISNUMBER(Scoreboards!$I130),Scoreboards!$I130,"")</f>
      </c>
      <c r="K128">
        <f>IF(Scoreboards!$E130="",Scoreboards!O130,Scoreboards!O130)</f>
        <v>127</v>
      </c>
    </row>
    <row r="129" spans="3:11" ht="15.75" hidden="1">
      <c r="C129" s="30">
        <f t="shared" si="1"/>
      </c>
      <c r="D129" s="5" t="str">
        <f>IF(Scoreboards!$E131="","ZZ",Scoreboards!$E131)</f>
        <v>ZZ</v>
      </c>
      <c r="E129" s="2">
        <f>IF(Scoreboards!$E131="","",MID(Scoreboards!$Q131,4,2))</f>
      </c>
      <c r="F129">
        <f>IF(Scoreboards!$E131="","",Scoreboards!$P131)</f>
      </c>
      <c r="G129" s="2">
        <f>IF(Scoreboards!$E131="","",Scoreboards!$F131)</f>
      </c>
      <c r="H129" s="28">
        <f>IF(ISNUMBER(Scoreboards!$I131),Scoreboards!$I131,"")</f>
      </c>
      <c r="K129">
        <f>IF(Scoreboards!$E131="",Scoreboards!O131,Scoreboards!O131)</f>
        <v>128</v>
      </c>
    </row>
    <row r="130" spans="3:11" ht="15.75" hidden="1">
      <c r="C130" s="30">
        <f t="shared" si="1"/>
      </c>
      <c r="D130" s="5" t="str">
        <f>IF(Scoreboards!$E132="","ZZ",Scoreboards!$E132)</f>
        <v>ZZ</v>
      </c>
      <c r="E130" s="2">
        <f>IF(Scoreboards!$E132="","",MID(Scoreboards!$Q132,4,2))</f>
      </c>
      <c r="F130">
        <f>IF(Scoreboards!$E132="","",Scoreboards!$P132)</f>
      </c>
      <c r="G130" s="2">
        <f>IF(Scoreboards!$E132="","",Scoreboards!$F132)</f>
      </c>
      <c r="H130" s="28">
        <f>IF(ISNUMBER(Scoreboards!$I132),Scoreboards!$I132,"")</f>
      </c>
      <c r="K130">
        <f>IF(Scoreboards!$E132="",Scoreboards!O132,Scoreboards!O132)</f>
        <v>129</v>
      </c>
    </row>
    <row r="131" spans="3:11" ht="15.75" hidden="1">
      <c r="C131" s="30">
        <f aca="true" t="shared" si="2" ref="C131:C194">IF(ISNUMBER(H131),"$","")</f>
      </c>
      <c r="D131" s="5" t="str">
        <f>IF(Scoreboards!$E133="","ZZ",Scoreboards!$E133)</f>
        <v>ZZ</v>
      </c>
      <c r="E131" s="2">
        <f>IF(Scoreboards!$E133="","",MID(Scoreboards!$Q133,4,2))</f>
      </c>
      <c r="F131">
        <f>IF(Scoreboards!$E133="","",Scoreboards!$P133)</f>
      </c>
      <c r="G131" s="2">
        <f>IF(Scoreboards!$E133="","",Scoreboards!$F133)</f>
      </c>
      <c r="H131" s="28">
        <f>IF(ISNUMBER(Scoreboards!$I133),Scoreboards!$I133,"")</f>
      </c>
      <c r="K131">
        <f>IF(Scoreboards!$E133="",Scoreboards!O133,Scoreboards!O133)</f>
        <v>130</v>
      </c>
    </row>
    <row r="132" spans="3:11" ht="15.75" hidden="1">
      <c r="C132" s="30">
        <f t="shared" si="2"/>
      </c>
      <c r="D132" s="5" t="str">
        <f>IF(Scoreboards!$E134="","ZZ",Scoreboards!$E134)</f>
        <v>ZZ</v>
      </c>
      <c r="E132" s="2">
        <f>IF(Scoreboards!$E134="","",MID(Scoreboards!$Q134,4,2))</f>
      </c>
      <c r="F132">
        <f>IF(Scoreboards!$E134="","",Scoreboards!$P134)</f>
      </c>
      <c r="G132" s="2">
        <f>IF(Scoreboards!$E134="","",Scoreboards!$F134)</f>
      </c>
      <c r="H132" s="28">
        <f>IF(ISNUMBER(Scoreboards!$I134),Scoreboards!$I134,"")</f>
      </c>
      <c r="K132">
        <f>IF(Scoreboards!$E134="",Scoreboards!O134,Scoreboards!O134)</f>
        <v>131</v>
      </c>
    </row>
    <row r="133" spans="3:11" ht="15.75" hidden="1">
      <c r="C133" s="30">
        <f t="shared" si="2"/>
      </c>
      <c r="D133" s="5" t="str">
        <f>IF(Scoreboards!$E135="","ZZ",Scoreboards!$E135)</f>
        <v>ZZ</v>
      </c>
      <c r="E133" s="2">
        <f>IF(Scoreboards!$E135="","",MID(Scoreboards!$Q135,4,2))</f>
      </c>
      <c r="F133">
        <f>IF(Scoreboards!$E135="","",Scoreboards!$P135)</f>
      </c>
      <c r="G133" s="2">
        <f>IF(Scoreboards!$E135="","",Scoreboards!$F135)</f>
      </c>
      <c r="H133" s="28">
        <f>IF(ISNUMBER(Scoreboards!$I135),Scoreboards!$I135,"")</f>
      </c>
      <c r="K133">
        <f>IF(Scoreboards!$E135="",Scoreboards!O135,Scoreboards!O135)</f>
        <v>132</v>
      </c>
    </row>
    <row r="134" spans="3:11" ht="15.75" hidden="1">
      <c r="C134" s="30">
        <f t="shared" si="2"/>
      </c>
      <c r="D134" s="5" t="str">
        <f>IF(Scoreboards!$E136="","ZZ",Scoreboards!$E136)</f>
        <v>ZZ</v>
      </c>
      <c r="E134" s="2">
        <f>IF(Scoreboards!$E136="","",MID(Scoreboards!$Q136,4,2))</f>
      </c>
      <c r="F134">
        <f>IF(Scoreboards!$E136="","",Scoreboards!$P136)</f>
      </c>
      <c r="G134" s="2">
        <f>IF(Scoreboards!$E136="","",Scoreboards!$F136)</f>
      </c>
      <c r="H134" s="28">
        <f>IF(ISNUMBER(Scoreboards!$I136),Scoreboards!$I136,"")</f>
      </c>
      <c r="K134">
        <f>IF(Scoreboards!$E136="",Scoreboards!O136,Scoreboards!O136)</f>
        <v>133</v>
      </c>
    </row>
    <row r="135" spans="3:11" ht="15.75" hidden="1">
      <c r="C135" s="30">
        <f t="shared" si="2"/>
      </c>
      <c r="D135" s="5" t="str">
        <f>IF(Scoreboards!$E137="","ZZ",Scoreboards!$E137)</f>
        <v>ZZ</v>
      </c>
      <c r="E135" s="2">
        <f>IF(Scoreboards!$E137="","",MID(Scoreboards!$Q137,4,2))</f>
      </c>
      <c r="F135">
        <f>IF(Scoreboards!$E137="","",Scoreboards!$P137)</f>
      </c>
      <c r="G135" s="2">
        <f>IF(Scoreboards!$E137="","",Scoreboards!$F137)</f>
      </c>
      <c r="H135" s="28">
        <f>IF(ISNUMBER(Scoreboards!$I137),Scoreboards!$I137,"")</f>
      </c>
      <c r="K135">
        <f>IF(Scoreboards!$E137="",Scoreboards!O137,Scoreboards!O137)</f>
        <v>134</v>
      </c>
    </row>
    <row r="136" spans="3:11" ht="15.75" hidden="1">
      <c r="C136" s="30">
        <f t="shared" si="2"/>
      </c>
      <c r="D136" s="5" t="str">
        <f>IF(Scoreboards!$E138="","ZZ",Scoreboards!$E138)</f>
        <v>ZZ</v>
      </c>
      <c r="E136" s="2">
        <f>IF(Scoreboards!$E138="","",MID(Scoreboards!$Q138,4,2))</f>
      </c>
      <c r="F136">
        <f>IF(Scoreboards!$E138="","",Scoreboards!$P138)</f>
      </c>
      <c r="G136" s="2">
        <f>IF(Scoreboards!$E138="","",Scoreboards!$F138)</f>
      </c>
      <c r="H136" s="28">
        <f>IF(ISNUMBER(Scoreboards!$I138),Scoreboards!$I138,"")</f>
      </c>
      <c r="K136">
        <f>IF(Scoreboards!$E138="",Scoreboards!O138,Scoreboards!O138)</f>
        <v>135</v>
      </c>
    </row>
    <row r="137" spans="3:11" ht="15.75" hidden="1">
      <c r="C137" s="30">
        <f t="shared" si="2"/>
      </c>
      <c r="D137" s="5" t="str">
        <f>IF(Scoreboards!$E139="","ZZ",Scoreboards!$E139)</f>
        <v>ZZ</v>
      </c>
      <c r="E137" s="2">
        <f>IF(Scoreboards!$E139="","",MID(Scoreboards!$Q139,4,2))</f>
      </c>
      <c r="F137">
        <f>IF(Scoreboards!$E139="","",Scoreboards!$P139)</f>
      </c>
      <c r="G137" s="2">
        <f>IF(Scoreboards!$E139="","",Scoreboards!$F139)</f>
      </c>
      <c r="H137" s="28">
        <f>IF(ISNUMBER(Scoreboards!$I139),Scoreboards!$I139,"")</f>
      </c>
      <c r="K137">
        <f>IF(Scoreboards!$E139="",Scoreboards!O139,Scoreboards!O139)</f>
        <v>136</v>
      </c>
    </row>
    <row r="138" spans="3:11" ht="15.75" hidden="1">
      <c r="C138" s="30">
        <f t="shared" si="2"/>
      </c>
      <c r="D138" s="5" t="str">
        <f>IF(Scoreboards!$E140="","ZZ",Scoreboards!$E140)</f>
        <v>ZZ</v>
      </c>
      <c r="E138" s="2">
        <f>IF(Scoreboards!$E140="","",MID(Scoreboards!$Q140,4,2))</f>
      </c>
      <c r="F138">
        <f>IF(Scoreboards!$E140="","",Scoreboards!$P140)</f>
      </c>
      <c r="G138" s="2">
        <f>IF(Scoreboards!$E140="","",Scoreboards!$F140)</f>
      </c>
      <c r="H138" s="28">
        <f>IF(ISNUMBER(Scoreboards!$I140),Scoreboards!$I140,"")</f>
      </c>
      <c r="K138">
        <f>IF(Scoreboards!$E140="",Scoreboards!O140,Scoreboards!O140)</f>
        <v>137</v>
      </c>
    </row>
    <row r="139" spans="3:11" ht="15.75" hidden="1">
      <c r="C139" s="30">
        <f t="shared" si="2"/>
      </c>
      <c r="D139" s="5" t="str">
        <f>IF(Scoreboards!$E141="","ZZ",Scoreboards!$E141)</f>
        <v>ZZ</v>
      </c>
      <c r="E139" s="2">
        <f>IF(Scoreboards!$E141="","",MID(Scoreboards!$Q141,4,2))</f>
      </c>
      <c r="F139">
        <f>IF(Scoreboards!$E141="","",Scoreboards!$P141)</f>
      </c>
      <c r="G139" s="2">
        <f>IF(Scoreboards!$E141="","",Scoreboards!$F141)</f>
      </c>
      <c r="H139" s="28">
        <f>IF(ISNUMBER(Scoreboards!$I141),Scoreboards!$I141,"")</f>
      </c>
      <c r="K139">
        <f>IF(Scoreboards!$E141="",Scoreboards!O141,Scoreboards!O141)</f>
        <v>138</v>
      </c>
    </row>
    <row r="140" spans="3:11" ht="15.75" hidden="1">
      <c r="C140" s="30">
        <f t="shared" si="2"/>
      </c>
      <c r="D140" s="5" t="str">
        <f>IF(Scoreboards!$E142="","ZZ",Scoreboards!$E142)</f>
        <v>ZZ</v>
      </c>
      <c r="E140" s="2">
        <f>IF(Scoreboards!$E142="","",MID(Scoreboards!$Q142,4,2))</f>
      </c>
      <c r="F140">
        <f>IF(Scoreboards!$E142="","",Scoreboards!$P142)</f>
      </c>
      <c r="G140" s="2">
        <f>IF(Scoreboards!$E142="","",Scoreboards!$F142)</f>
      </c>
      <c r="H140" s="28">
        <f>IF(ISNUMBER(Scoreboards!$I142),Scoreboards!$I142,"")</f>
      </c>
      <c r="K140">
        <f>IF(Scoreboards!$E142="",Scoreboards!O142,Scoreboards!O142)</f>
        <v>139</v>
      </c>
    </row>
    <row r="141" spans="3:11" ht="15.75" hidden="1">
      <c r="C141" s="30">
        <f t="shared" si="2"/>
      </c>
      <c r="D141" s="5" t="str">
        <f>IF(Scoreboards!$E143="","ZZ",Scoreboards!$E143)</f>
        <v>ZZ</v>
      </c>
      <c r="E141" s="2">
        <f>IF(Scoreboards!$E143="","",MID(Scoreboards!$Q143,4,2))</f>
      </c>
      <c r="F141">
        <f>IF(Scoreboards!$E143="","",Scoreboards!$P143)</f>
      </c>
      <c r="G141" s="2">
        <f>IF(Scoreboards!$E143="","",Scoreboards!$F143)</f>
      </c>
      <c r="H141" s="28">
        <f>IF(ISNUMBER(Scoreboards!$I143),Scoreboards!$I143,"")</f>
      </c>
      <c r="K141">
        <f>IF(Scoreboards!$E143="",Scoreboards!O143,Scoreboards!O143)</f>
        <v>140</v>
      </c>
    </row>
    <row r="142" spans="3:11" ht="15.75" hidden="1">
      <c r="C142" s="30">
        <f t="shared" si="2"/>
      </c>
      <c r="D142" s="5" t="str">
        <f>IF(Scoreboards!$E144="","ZZ",Scoreboards!$E144)</f>
        <v>ZZ</v>
      </c>
      <c r="E142" s="2">
        <f>IF(Scoreboards!$E144="","",MID(Scoreboards!$Q144,4,2))</f>
      </c>
      <c r="F142">
        <f>IF(Scoreboards!$E144="","",Scoreboards!$P144)</f>
      </c>
      <c r="G142" s="2">
        <f>IF(Scoreboards!$E144="","",Scoreboards!$F144)</f>
      </c>
      <c r="H142" s="28">
        <f>IF(ISNUMBER(Scoreboards!$I144),Scoreboards!$I144,"")</f>
      </c>
      <c r="K142">
        <f>IF(Scoreboards!$E144="",Scoreboards!O144,Scoreboards!O144)</f>
        <v>141</v>
      </c>
    </row>
    <row r="143" spans="3:11" ht="15.75" hidden="1">
      <c r="C143" s="30">
        <f t="shared" si="2"/>
      </c>
      <c r="D143" s="5" t="str">
        <f>IF(Scoreboards!$E145="","ZZ",Scoreboards!$E145)</f>
        <v>ZZ</v>
      </c>
      <c r="E143" s="2">
        <f>IF(Scoreboards!$E145="","",MID(Scoreboards!$Q145,4,2))</f>
      </c>
      <c r="F143">
        <f>IF(Scoreboards!$E145="","",Scoreboards!$P145)</f>
      </c>
      <c r="G143" s="2">
        <f>IF(Scoreboards!$E145="","",Scoreboards!$F145)</f>
      </c>
      <c r="H143" s="28">
        <f>IF(ISNUMBER(Scoreboards!$I145),Scoreboards!$I145,"")</f>
      </c>
      <c r="K143">
        <f>IF(Scoreboards!$E145="",Scoreboards!O145,Scoreboards!O145)</f>
        <v>142</v>
      </c>
    </row>
    <row r="144" spans="3:11" ht="15.75" hidden="1">
      <c r="C144" s="30">
        <f t="shared" si="2"/>
      </c>
      <c r="D144" s="5" t="str">
        <f>IF(Scoreboards!$E146="","ZZ",Scoreboards!$E146)</f>
        <v>ZZ</v>
      </c>
      <c r="E144" s="2">
        <f>IF(Scoreboards!$E146="","",MID(Scoreboards!$Q146,4,2))</f>
      </c>
      <c r="F144">
        <f>IF(Scoreboards!$E146="","",Scoreboards!$P146)</f>
      </c>
      <c r="G144" s="2">
        <f>IF(Scoreboards!$E146="","",Scoreboards!$F146)</f>
      </c>
      <c r="H144" s="28">
        <f>IF(ISNUMBER(Scoreboards!$I146),Scoreboards!$I146,"")</f>
      </c>
      <c r="K144">
        <f>IF(Scoreboards!$E146="",Scoreboards!O146,Scoreboards!O146)</f>
        <v>143</v>
      </c>
    </row>
    <row r="145" spans="3:11" ht="15.75" hidden="1">
      <c r="C145" s="30">
        <f t="shared" si="2"/>
      </c>
      <c r="D145" s="5" t="str">
        <f>IF(Scoreboards!$E147="","ZZ",Scoreboards!$E147)</f>
        <v>ZZ</v>
      </c>
      <c r="E145" s="2">
        <f>IF(Scoreboards!$E147="","",MID(Scoreboards!$Q147,4,2))</f>
      </c>
      <c r="F145">
        <f>IF(Scoreboards!$E147="","",Scoreboards!$P147)</f>
      </c>
      <c r="G145" s="2">
        <f>IF(Scoreboards!$E147="","",Scoreboards!$F147)</f>
      </c>
      <c r="H145" s="28">
        <f>IF(ISNUMBER(Scoreboards!$I147),Scoreboards!$I147,"")</f>
      </c>
      <c r="K145">
        <f>IF(Scoreboards!$E147="",Scoreboards!O147,Scoreboards!O147)</f>
        <v>144</v>
      </c>
    </row>
    <row r="146" spans="3:11" ht="15.75" hidden="1">
      <c r="C146" s="30">
        <f t="shared" si="2"/>
      </c>
      <c r="D146" s="5" t="str">
        <f>IF(Scoreboards!$E148="","ZZ",Scoreboards!$E148)</f>
        <v>ZZ</v>
      </c>
      <c r="E146" s="2">
        <f>IF(Scoreboards!$E148="","",MID(Scoreboards!$Q148,4,2))</f>
      </c>
      <c r="F146">
        <f>IF(Scoreboards!$E148="","",Scoreboards!$P148)</f>
      </c>
      <c r="G146" s="2">
        <f>IF(Scoreboards!$E148="","",Scoreboards!$F148)</f>
      </c>
      <c r="H146" s="28">
        <f>IF(ISNUMBER(Scoreboards!$I148),Scoreboards!$I148,"")</f>
      </c>
      <c r="K146">
        <f>IF(Scoreboards!$E148="",Scoreboards!O148,Scoreboards!O148)</f>
        <v>145</v>
      </c>
    </row>
    <row r="147" spans="3:11" ht="15.75" hidden="1">
      <c r="C147" s="30">
        <f t="shared" si="2"/>
      </c>
      <c r="D147" s="5" t="str">
        <f>IF(Scoreboards!$E149="","ZZ",Scoreboards!$E149)</f>
        <v>ZZ</v>
      </c>
      <c r="E147" s="2">
        <f>IF(Scoreboards!$E149="","",MID(Scoreboards!$Q149,4,2))</f>
      </c>
      <c r="F147">
        <f>IF(Scoreboards!$E149="","",Scoreboards!$P149)</f>
      </c>
      <c r="G147" s="2">
        <f>IF(Scoreboards!$E149="","",Scoreboards!$F149)</f>
      </c>
      <c r="H147" s="28">
        <f>IF(ISNUMBER(Scoreboards!$I149),Scoreboards!$I149,"")</f>
      </c>
      <c r="K147">
        <f>IF(Scoreboards!$E149="",Scoreboards!O149,Scoreboards!O149)</f>
        <v>146</v>
      </c>
    </row>
    <row r="148" spans="3:11" ht="15.75" hidden="1">
      <c r="C148" s="30">
        <f t="shared" si="2"/>
      </c>
      <c r="D148" s="5" t="str">
        <f>IF(Scoreboards!$E150="","ZZ",Scoreboards!$E150)</f>
        <v>ZZ</v>
      </c>
      <c r="E148" s="2">
        <f>IF(Scoreboards!$E150="","",MID(Scoreboards!$Q150,4,2))</f>
      </c>
      <c r="F148">
        <f>IF(Scoreboards!$E150="","",Scoreboards!$P150)</f>
      </c>
      <c r="G148" s="2">
        <f>IF(Scoreboards!$E150="","",Scoreboards!$F150)</f>
      </c>
      <c r="H148" s="28">
        <f>IF(ISNUMBER(Scoreboards!$I150),Scoreboards!$I150,"")</f>
      </c>
      <c r="K148">
        <f>IF(Scoreboards!$E150="",Scoreboards!O150,Scoreboards!O150)</f>
        <v>147</v>
      </c>
    </row>
    <row r="149" spans="3:11" ht="15.75" hidden="1">
      <c r="C149" s="30">
        <f t="shared" si="2"/>
      </c>
      <c r="D149" s="5" t="str">
        <f>IF(Scoreboards!$E151="","ZZ",Scoreboards!$E151)</f>
        <v>ZZ</v>
      </c>
      <c r="E149" s="2">
        <f>IF(Scoreboards!$E151="","",MID(Scoreboards!$Q151,4,2))</f>
      </c>
      <c r="F149">
        <f>IF(Scoreboards!$E151="","",Scoreboards!$P151)</f>
      </c>
      <c r="G149" s="2">
        <f>IF(Scoreboards!$E151="","",Scoreboards!$F151)</f>
      </c>
      <c r="H149" s="28">
        <f>IF(ISNUMBER(Scoreboards!$I151),Scoreboards!$I151,"")</f>
      </c>
      <c r="K149">
        <f>IF(Scoreboards!$E151="",Scoreboards!O151,Scoreboards!O151)</f>
        <v>148</v>
      </c>
    </row>
    <row r="150" spans="3:11" ht="15.75" hidden="1">
      <c r="C150" s="30">
        <f t="shared" si="2"/>
      </c>
      <c r="D150" s="5" t="str">
        <f>IF(Scoreboards!$E152="","ZZ",Scoreboards!$E152)</f>
        <v>ZZ</v>
      </c>
      <c r="E150" s="2">
        <f>IF(Scoreboards!$E152="","",MID(Scoreboards!$Q152,4,2))</f>
      </c>
      <c r="F150">
        <f>IF(Scoreboards!$E152="","",Scoreboards!$P152)</f>
      </c>
      <c r="G150" s="2">
        <f>IF(Scoreboards!$E152="","",Scoreboards!$F152)</f>
      </c>
      <c r="H150" s="28">
        <f>IF(ISNUMBER(Scoreboards!$I152),Scoreboards!$I152,"")</f>
      </c>
      <c r="K150">
        <f>IF(Scoreboards!$E152="",Scoreboards!O152,Scoreboards!O152)</f>
        <v>149</v>
      </c>
    </row>
    <row r="151" spans="3:11" ht="15.75" hidden="1">
      <c r="C151" s="30">
        <f t="shared" si="2"/>
      </c>
      <c r="D151" s="5" t="str">
        <f>IF(Scoreboards!$E153="","ZZ",Scoreboards!$E153)</f>
        <v>ZZ</v>
      </c>
      <c r="E151" s="2">
        <f>IF(Scoreboards!$E153="","",MID(Scoreboards!$Q153,4,2))</f>
      </c>
      <c r="F151">
        <f>IF(Scoreboards!$E153="","",Scoreboards!$P153)</f>
      </c>
      <c r="G151" s="2">
        <f>IF(Scoreboards!$E153="","",Scoreboards!$F153)</f>
      </c>
      <c r="H151" s="28">
        <f>IF(ISNUMBER(Scoreboards!$I153),Scoreboards!$I153,"")</f>
      </c>
      <c r="K151">
        <f>IF(Scoreboards!$E153="",Scoreboards!O153,Scoreboards!O153)</f>
        <v>150</v>
      </c>
    </row>
    <row r="152" spans="3:11" ht="15.75" hidden="1">
      <c r="C152" s="30">
        <f t="shared" si="2"/>
      </c>
      <c r="D152" s="5" t="str">
        <f>IF(Scoreboards!$E154="","ZZ",Scoreboards!$E154)</f>
        <v>ZZ</v>
      </c>
      <c r="E152" s="2">
        <f>IF(Scoreboards!$E154="","",MID(Scoreboards!$Q154,4,2))</f>
      </c>
      <c r="F152">
        <f>IF(Scoreboards!$E154="","",Scoreboards!$P154)</f>
      </c>
      <c r="G152" s="2">
        <f>IF(Scoreboards!$E154="","",Scoreboards!$F154)</f>
      </c>
      <c r="H152" s="28">
        <f>IF(ISNUMBER(Scoreboards!$I154),Scoreboards!$I154,"")</f>
      </c>
      <c r="K152">
        <f>IF(Scoreboards!$E154="",Scoreboards!O154,Scoreboards!O154)</f>
        <v>151</v>
      </c>
    </row>
    <row r="153" spans="3:11" ht="15.75" hidden="1">
      <c r="C153" s="30">
        <f t="shared" si="2"/>
      </c>
      <c r="D153" s="5" t="str">
        <f>IF(Scoreboards!$E155="","ZZ",Scoreboards!$E155)</f>
        <v>ZZ</v>
      </c>
      <c r="E153" s="2">
        <f>IF(Scoreboards!$E155="","",MID(Scoreboards!$Q155,4,2))</f>
      </c>
      <c r="F153">
        <f>IF(Scoreboards!$E155="","",Scoreboards!$P155)</f>
      </c>
      <c r="G153" s="2">
        <f>IF(Scoreboards!$E155="","",Scoreboards!$F155)</f>
      </c>
      <c r="H153" s="28">
        <f>IF(ISNUMBER(Scoreboards!$I155),Scoreboards!$I155,"")</f>
      </c>
      <c r="K153">
        <f>IF(Scoreboards!$E155="",Scoreboards!O155,Scoreboards!O155)</f>
        <v>152</v>
      </c>
    </row>
    <row r="154" spans="3:11" ht="15.75" hidden="1">
      <c r="C154" s="30">
        <f t="shared" si="2"/>
      </c>
      <c r="D154" s="5" t="str">
        <f>IF(Scoreboards!$E156="","ZZ",Scoreboards!$E156)</f>
        <v>ZZ</v>
      </c>
      <c r="E154" s="2">
        <f>IF(Scoreboards!$E156="","",MID(Scoreboards!$Q156,4,2))</f>
      </c>
      <c r="F154">
        <f>IF(Scoreboards!$E156="","",Scoreboards!$P156)</f>
      </c>
      <c r="G154" s="2">
        <f>IF(Scoreboards!$E156="","",Scoreboards!$F156)</f>
      </c>
      <c r="H154" s="28">
        <f>IF(ISNUMBER(Scoreboards!$I156),Scoreboards!$I156,"")</f>
      </c>
      <c r="K154">
        <f>IF(Scoreboards!$E156="",Scoreboards!O156,Scoreboards!O156)</f>
        <v>153</v>
      </c>
    </row>
    <row r="155" spans="3:11" ht="15.75" hidden="1">
      <c r="C155" s="30">
        <f t="shared" si="2"/>
      </c>
      <c r="D155" s="5" t="str">
        <f>IF(Scoreboards!$E157="","ZZ",Scoreboards!$E157)</f>
        <v>ZZ</v>
      </c>
      <c r="E155" s="2">
        <f>IF(Scoreboards!$E157="","",MID(Scoreboards!$Q157,4,2))</f>
      </c>
      <c r="F155">
        <f>IF(Scoreboards!$E157="","",Scoreboards!$P157)</f>
      </c>
      <c r="G155" s="2">
        <f>IF(Scoreboards!$E157="","",Scoreboards!$F157)</f>
      </c>
      <c r="H155" s="28">
        <f>IF(ISNUMBER(Scoreboards!$I157),Scoreboards!$I157,"")</f>
      </c>
      <c r="K155">
        <f>IF(Scoreboards!$E157="",Scoreboards!O157,Scoreboards!O157)</f>
        <v>154</v>
      </c>
    </row>
    <row r="156" spans="3:11" ht="15.75" hidden="1">
      <c r="C156" s="30">
        <f t="shared" si="2"/>
      </c>
      <c r="D156" s="5" t="str">
        <f>IF(Scoreboards!$E158="","ZZ",Scoreboards!$E158)</f>
        <v>ZZ</v>
      </c>
      <c r="E156" s="2">
        <f>IF(Scoreboards!$E158="","",MID(Scoreboards!$Q158,4,2))</f>
      </c>
      <c r="F156">
        <f>IF(Scoreboards!$E158="","",Scoreboards!$P158)</f>
      </c>
      <c r="G156" s="2">
        <f>IF(Scoreboards!$E158="","",Scoreboards!$F158)</f>
      </c>
      <c r="H156" s="28">
        <f>IF(ISNUMBER(Scoreboards!$I158),Scoreboards!$I158,"")</f>
      </c>
      <c r="K156">
        <f>IF(Scoreboards!$E158="",Scoreboards!O158,Scoreboards!O158)</f>
        <v>155</v>
      </c>
    </row>
    <row r="157" spans="3:11" ht="15.75" hidden="1">
      <c r="C157" s="30">
        <f t="shared" si="2"/>
      </c>
      <c r="D157" s="5" t="str">
        <f>IF(Scoreboards!$E159="","ZZ",Scoreboards!$E159)</f>
        <v>ZZ</v>
      </c>
      <c r="E157" s="2">
        <f>IF(Scoreboards!$E159="","",MID(Scoreboards!$Q159,4,2))</f>
      </c>
      <c r="F157">
        <f>IF(Scoreboards!$E159="","",Scoreboards!$P159)</f>
      </c>
      <c r="G157" s="2">
        <f>IF(Scoreboards!$E159="","",Scoreboards!$F159)</f>
      </c>
      <c r="H157" s="28">
        <f>IF(ISNUMBER(Scoreboards!$I159),Scoreboards!$I159,"")</f>
      </c>
      <c r="K157">
        <f>IF(Scoreboards!$E159="",Scoreboards!O159,Scoreboards!O159)</f>
        <v>156</v>
      </c>
    </row>
    <row r="158" spans="3:11" ht="15.75" hidden="1">
      <c r="C158" s="30">
        <f t="shared" si="2"/>
      </c>
      <c r="D158" s="5" t="str">
        <f>IF(Scoreboards!$E160="","ZZ",Scoreboards!$E160)</f>
        <v>ZZ</v>
      </c>
      <c r="E158" s="2">
        <f>IF(Scoreboards!$E160="","",MID(Scoreboards!$Q160,4,2))</f>
      </c>
      <c r="F158">
        <f>IF(Scoreboards!$E160="","",Scoreboards!$P160)</f>
      </c>
      <c r="G158" s="2">
        <f>IF(Scoreboards!$E160="","",Scoreboards!$F160)</f>
      </c>
      <c r="H158" s="28">
        <f>IF(ISNUMBER(Scoreboards!$I160),Scoreboards!$I160,"")</f>
      </c>
      <c r="K158">
        <f>IF(Scoreboards!$E160="",Scoreboards!O160,Scoreboards!O160)</f>
        <v>157</v>
      </c>
    </row>
    <row r="159" spans="3:11" ht="15.75" hidden="1">
      <c r="C159" s="30">
        <f t="shared" si="2"/>
      </c>
      <c r="D159" s="5" t="str">
        <f>IF(Scoreboards!$E161="","ZZ",Scoreboards!$E161)</f>
        <v>ZZ</v>
      </c>
      <c r="E159" s="2">
        <f>IF(Scoreboards!$E161="","",MID(Scoreboards!$Q161,4,2))</f>
      </c>
      <c r="F159">
        <f>IF(Scoreboards!$E161="","",Scoreboards!$P161)</f>
      </c>
      <c r="G159" s="2">
        <f>IF(Scoreboards!$E161="","",Scoreboards!$F161)</f>
      </c>
      <c r="H159" s="28">
        <f>IF(ISNUMBER(Scoreboards!$I161),Scoreboards!$I161,"")</f>
      </c>
      <c r="K159">
        <f>IF(Scoreboards!$E161="",Scoreboards!O161,Scoreboards!O161)</f>
        <v>158</v>
      </c>
    </row>
    <row r="160" spans="3:11" ht="15.75" hidden="1">
      <c r="C160" s="30">
        <f t="shared" si="2"/>
      </c>
      <c r="D160" s="5" t="str">
        <f>IF(Scoreboards!$E162="","ZZ",Scoreboards!$E162)</f>
        <v>ZZ</v>
      </c>
      <c r="E160" s="2">
        <f>IF(Scoreboards!$E162="","",MID(Scoreboards!$Q162,4,2))</f>
      </c>
      <c r="F160">
        <f>IF(Scoreboards!$E162="","",Scoreboards!$P162)</f>
      </c>
      <c r="G160" s="2">
        <f>IF(Scoreboards!$E162="","",Scoreboards!$F162)</f>
      </c>
      <c r="H160" s="28">
        <f>IF(ISNUMBER(Scoreboards!$I162),Scoreboards!$I162,"")</f>
      </c>
      <c r="K160">
        <f>IF(Scoreboards!$E162="",Scoreboards!O162,Scoreboards!O162)</f>
        <v>159</v>
      </c>
    </row>
    <row r="161" spans="3:11" ht="15.75" hidden="1">
      <c r="C161" s="30">
        <f t="shared" si="2"/>
      </c>
      <c r="D161" s="5" t="str">
        <f>IF(Scoreboards!$E163="","ZZ",Scoreboards!$E163)</f>
        <v>ZZ</v>
      </c>
      <c r="E161" s="2">
        <f>IF(Scoreboards!$E163="","",MID(Scoreboards!$Q163,4,2))</f>
      </c>
      <c r="F161">
        <f>IF(Scoreboards!$E163="","",Scoreboards!$P163)</f>
      </c>
      <c r="G161" s="2">
        <f>IF(Scoreboards!$E163="","",Scoreboards!$F163)</f>
      </c>
      <c r="H161" s="28">
        <f>IF(ISNUMBER(Scoreboards!$I163),Scoreboards!$I163,"")</f>
      </c>
      <c r="K161">
        <f>IF(Scoreboards!$E163="",Scoreboards!O163,Scoreboards!O163)</f>
        <v>160</v>
      </c>
    </row>
    <row r="162" spans="3:11" ht="15.75" hidden="1">
      <c r="C162" s="30">
        <f t="shared" si="2"/>
      </c>
      <c r="D162" s="5" t="str">
        <f>IF(Scoreboards!$E164="","ZZ",Scoreboards!$E164)</f>
        <v>ZZ</v>
      </c>
      <c r="E162" s="2">
        <f>IF(Scoreboards!$E164="","",MID(Scoreboards!$Q164,4,2))</f>
      </c>
      <c r="F162">
        <f>IF(Scoreboards!$E164="","",Scoreboards!$P164)</f>
      </c>
      <c r="G162" s="2">
        <f>IF(Scoreboards!$E164="","",Scoreboards!$F164)</f>
      </c>
      <c r="H162" s="28">
        <f>IF(ISNUMBER(Scoreboards!$I164),Scoreboards!$I164,"")</f>
      </c>
      <c r="K162">
        <f>IF(Scoreboards!$E164="",Scoreboards!O164,Scoreboards!O164)</f>
        <v>161</v>
      </c>
    </row>
    <row r="163" spans="3:11" ht="15.75" hidden="1">
      <c r="C163" s="30">
        <f t="shared" si="2"/>
      </c>
      <c r="D163" s="5" t="str">
        <f>IF(Scoreboards!$E165="","ZZ",Scoreboards!$E165)</f>
        <v>ZZ</v>
      </c>
      <c r="E163" s="2">
        <f>IF(Scoreboards!$E165="","",MID(Scoreboards!$Q165,4,2))</f>
      </c>
      <c r="F163">
        <f>IF(Scoreboards!$E165="","",Scoreboards!$P165)</f>
      </c>
      <c r="G163" s="2">
        <f>IF(Scoreboards!$E165="","",Scoreboards!$F165)</f>
      </c>
      <c r="H163" s="28">
        <f>IF(ISNUMBER(Scoreboards!$I165),Scoreboards!$I165,"")</f>
      </c>
      <c r="K163">
        <f>IF(Scoreboards!$E165="",Scoreboards!O165,Scoreboards!O165)</f>
        <v>162</v>
      </c>
    </row>
    <row r="164" spans="3:11" ht="15.75" hidden="1">
      <c r="C164" s="30">
        <f t="shared" si="2"/>
      </c>
      <c r="D164" s="5" t="str">
        <f>IF(Scoreboards!$E166="","ZZ",Scoreboards!$E166)</f>
        <v>ZZ</v>
      </c>
      <c r="E164" s="2">
        <f>IF(Scoreboards!$E166="","",MID(Scoreboards!$Q166,4,2))</f>
      </c>
      <c r="F164">
        <f>IF(Scoreboards!$E166="","",Scoreboards!$P166)</f>
      </c>
      <c r="G164" s="2">
        <f>IF(Scoreboards!$E166="","",Scoreboards!$F166)</f>
      </c>
      <c r="H164" s="28">
        <f>IF(ISNUMBER(Scoreboards!$I166),Scoreboards!$I166,"")</f>
      </c>
      <c r="K164">
        <f>IF(Scoreboards!$E166="",Scoreboards!O166,Scoreboards!O166)</f>
        <v>163</v>
      </c>
    </row>
    <row r="165" spans="3:11" ht="15.75" hidden="1">
      <c r="C165" s="30">
        <f t="shared" si="2"/>
      </c>
      <c r="D165" s="5" t="str">
        <f>IF(Scoreboards!$E167="","ZZ",Scoreboards!$E167)</f>
        <v>ZZ</v>
      </c>
      <c r="E165" s="2">
        <f>IF(Scoreboards!$E167="","",MID(Scoreboards!$Q167,4,2))</f>
      </c>
      <c r="F165">
        <f>IF(Scoreboards!$E167="","",Scoreboards!$P167)</f>
      </c>
      <c r="G165" s="2">
        <f>IF(Scoreboards!$E167="","",Scoreboards!$F167)</f>
      </c>
      <c r="H165" s="28">
        <f>IF(ISNUMBER(Scoreboards!$I167),Scoreboards!$I167,"")</f>
      </c>
      <c r="K165">
        <f>IF(Scoreboards!$E167="",Scoreboards!O167,Scoreboards!O167)</f>
        <v>164</v>
      </c>
    </row>
    <row r="166" spans="3:11" ht="15.75" hidden="1">
      <c r="C166" s="30">
        <f t="shared" si="2"/>
      </c>
      <c r="D166" s="5" t="str">
        <f>IF(Scoreboards!$E168="","ZZ",Scoreboards!$E168)</f>
        <v>ZZ</v>
      </c>
      <c r="E166" s="2">
        <f>IF(Scoreboards!$E168="","",MID(Scoreboards!$Q168,4,2))</f>
      </c>
      <c r="F166">
        <f>IF(Scoreboards!$E168="","",Scoreboards!$P168)</f>
      </c>
      <c r="G166" s="2">
        <f>IF(Scoreboards!$E168="","",Scoreboards!$F168)</f>
      </c>
      <c r="H166" s="28">
        <f>IF(ISNUMBER(Scoreboards!$I168),Scoreboards!$I168,"")</f>
      </c>
      <c r="K166">
        <f>IF(Scoreboards!$E168="",Scoreboards!O168,Scoreboards!O168)</f>
        <v>165</v>
      </c>
    </row>
    <row r="167" spans="3:11" ht="15.75" hidden="1">
      <c r="C167" s="30">
        <f t="shared" si="2"/>
      </c>
      <c r="D167" s="5" t="str">
        <f>IF(Scoreboards!$E169="","ZZ",Scoreboards!$E169)</f>
        <v>ZZ</v>
      </c>
      <c r="E167" s="2">
        <f>IF(Scoreboards!$E169="","",MID(Scoreboards!$Q169,4,2))</f>
      </c>
      <c r="F167">
        <f>IF(Scoreboards!$E169="","",Scoreboards!$P169)</f>
      </c>
      <c r="G167" s="2">
        <f>IF(Scoreboards!$E169="","",Scoreboards!$F169)</f>
      </c>
      <c r="H167" s="28">
        <f>IF(ISNUMBER(Scoreboards!$I169),Scoreboards!$I169,"")</f>
      </c>
      <c r="K167">
        <f>IF(Scoreboards!$E169="",Scoreboards!O169,Scoreboards!O169)</f>
        <v>166</v>
      </c>
    </row>
    <row r="168" spans="3:11" ht="15.75" hidden="1">
      <c r="C168" s="30">
        <f t="shared" si="2"/>
      </c>
      <c r="D168" s="5" t="str">
        <f>IF(Scoreboards!$E170="","ZZ",Scoreboards!$E170)</f>
        <v>ZZ</v>
      </c>
      <c r="E168" s="2">
        <f>IF(Scoreboards!$E170="","",MID(Scoreboards!$Q170,4,2))</f>
      </c>
      <c r="F168">
        <f>IF(Scoreboards!$E170="","",Scoreboards!$P170)</f>
      </c>
      <c r="G168" s="2">
        <f>IF(Scoreboards!$E170="","",Scoreboards!$F170)</f>
      </c>
      <c r="H168" s="28">
        <f>IF(ISNUMBER(Scoreboards!$I170),Scoreboards!$I170,"")</f>
      </c>
      <c r="K168">
        <f>IF(Scoreboards!$E170="",Scoreboards!O170,Scoreboards!O170)</f>
        <v>167</v>
      </c>
    </row>
    <row r="169" spans="3:11" ht="15.75" hidden="1">
      <c r="C169" s="30">
        <f t="shared" si="2"/>
      </c>
      <c r="D169" s="5" t="str">
        <f>IF(Scoreboards!$E171="","ZZ",Scoreboards!$E171)</f>
        <v>ZZ</v>
      </c>
      <c r="E169" s="2">
        <f>IF(Scoreboards!$E171="","",MID(Scoreboards!$Q171,4,2))</f>
      </c>
      <c r="F169">
        <f>IF(Scoreboards!$E171="","",Scoreboards!$P171)</f>
      </c>
      <c r="G169" s="2">
        <f>IF(Scoreboards!$E171="","",Scoreboards!$F171)</f>
      </c>
      <c r="H169" s="28">
        <f>IF(ISNUMBER(Scoreboards!$I171),Scoreboards!$I171,"")</f>
      </c>
      <c r="K169">
        <f>IF(Scoreboards!$E171="",Scoreboards!O171,Scoreboards!O171)</f>
        <v>168</v>
      </c>
    </row>
    <row r="170" spans="3:11" ht="15.75" hidden="1">
      <c r="C170" s="30">
        <f t="shared" si="2"/>
      </c>
      <c r="D170" s="5" t="str">
        <f>IF(Scoreboards!$E172="","ZZ",Scoreboards!$E172)</f>
        <v>ZZ</v>
      </c>
      <c r="E170" s="2">
        <f>IF(Scoreboards!$E172="","",MID(Scoreboards!$Q172,4,2))</f>
      </c>
      <c r="F170">
        <f>IF(Scoreboards!$E172="","",Scoreboards!$P172)</f>
      </c>
      <c r="G170" s="2">
        <f>IF(Scoreboards!$E172="","",Scoreboards!$F172)</f>
      </c>
      <c r="H170" s="28">
        <f>IF(ISNUMBER(Scoreboards!$I172),Scoreboards!$I172,"")</f>
      </c>
      <c r="K170">
        <f>IF(Scoreboards!$E172="",Scoreboards!O172,Scoreboards!O172)</f>
        <v>169</v>
      </c>
    </row>
    <row r="171" spans="3:11" ht="15.75" hidden="1">
      <c r="C171" s="30">
        <f t="shared" si="2"/>
      </c>
      <c r="D171" s="5" t="str">
        <f>IF(Scoreboards!$E173="","ZZ",Scoreboards!$E173)</f>
        <v>ZZ</v>
      </c>
      <c r="E171" s="2">
        <f>IF(Scoreboards!$E173="","",MID(Scoreboards!$Q173,4,2))</f>
      </c>
      <c r="F171">
        <f>IF(Scoreboards!$E173="","",Scoreboards!$P173)</f>
      </c>
      <c r="G171" s="2">
        <f>IF(Scoreboards!$E173="","",Scoreboards!$F173)</f>
      </c>
      <c r="H171" s="28">
        <f>IF(ISNUMBER(Scoreboards!$I173),Scoreboards!$I173,"")</f>
      </c>
      <c r="K171">
        <f>IF(Scoreboards!$E173="",Scoreboards!O173,Scoreboards!O173)</f>
        <v>170</v>
      </c>
    </row>
    <row r="172" spans="3:11" ht="15.75" hidden="1">
      <c r="C172" s="30">
        <f t="shared" si="2"/>
      </c>
      <c r="D172" s="5" t="str">
        <f>IF(Scoreboards!$E174="","ZZ",Scoreboards!$E174)</f>
        <v>ZZ</v>
      </c>
      <c r="E172" s="2">
        <f>IF(Scoreboards!$E174="","",MID(Scoreboards!$Q174,4,2))</f>
      </c>
      <c r="F172">
        <f>IF(Scoreboards!$E174="","",Scoreboards!$P174)</f>
      </c>
      <c r="G172" s="2">
        <f>IF(Scoreboards!$E174="","",Scoreboards!$F174)</f>
      </c>
      <c r="H172" s="28">
        <f>IF(ISNUMBER(Scoreboards!$I174),Scoreboards!$I174,"")</f>
      </c>
      <c r="K172">
        <f>IF(Scoreboards!$E174="",Scoreboards!O174,Scoreboards!O174)</f>
        <v>171</v>
      </c>
    </row>
    <row r="173" spans="3:11" ht="15.75" hidden="1">
      <c r="C173" s="30">
        <f t="shared" si="2"/>
      </c>
      <c r="D173" s="5" t="str">
        <f>IF(Scoreboards!$E175="","ZZ",Scoreboards!$E175)</f>
        <v>ZZ</v>
      </c>
      <c r="E173" s="2">
        <f>IF(Scoreboards!$E175="","",MID(Scoreboards!$Q175,4,2))</f>
      </c>
      <c r="F173">
        <f>IF(Scoreboards!$E175="","",Scoreboards!$P175)</f>
      </c>
      <c r="G173" s="2">
        <f>IF(Scoreboards!$E175="","",Scoreboards!$F175)</f>
      </c>
      <c r="H173" s="28">
        <f>IF(ISNUMBER(Scoreboards!$I175),Scoreboards!$I175,"")</f>
      </c>
      <c r="K173">
        <f>IF(Scoreboards!$E175="",Scoreboards!O175,Scoreboards!O175)</f>
        <v>172</v>
      </c>
    </row>
    <row r="174" spans="3:11" ht="15.75" hidden="1">
      <c r="C174" s="30">
        <f t="shared" si="2"/>
      </c>
      <c r="D174" s="5" t="str">
        <f>IF(Scoreboards!$E176="","ZZ",Scoreboards!$E176)</f>
        <v>ZZ</v>
      </c>
      <c r="E174" s="2">
        <f>IF(Scoreboards!$E176="","",MID(Scoreboards!$Q176,4,2))</f>
      </c>
      <c r="F174">
        <f>IF(Scoreboards!$E176="","",Scoreboards!$P176)</f>
      </c>
      <c r="G174" s="2">
        <f>IF(Scoreboards!$E176="","",Scoreboards!$F176)</f>
      </c>
      <c r="H174" s="28">
        <f>IF(ISNUMBER(Scoreboards!$I176),Scoreboards!$I176,"")</f>
      </c>
      <c r="K174">
        <f>IF(Scoreboards!$E176="",Scoreboards!O176,Scoreboards!O176)</f>
        <v>173</v>
      </c>
    </row>
    <row r="175" spans="3:11" ht="15.75" hidden="1">
      <c r="C175" s="30">
        <f t="shared" si="2"/>
      </c>
      <c r="D175" s="5" t="str">
        <f>IF(Scoreboards!$E177="","ZZ",Scoreboards!$E177)</f>
        <v>ZZ</v>
      </c>
      <c r="E175" s="2">
        <f>IF(Scoreboards!$E177="","",MID(Scoreboards!$Q177,4,2))</f>
      </c>
      <c r="F175">
        <f>IF(Scoreboards!$E177="","",Scoreboards!$P177)</f>
      </c>
      <c r="G175" s="2">
        <f>IF(Scoreboards!$E177="","",Scoreboards!$F177)</f>
      </c>
      <c r="H175" s="28">
        <f>IF(ISNUMBER(Scoreboards!$I177),Scoreboards!$I177,"")</f>
      </c>
      <c r="K175">
        <f>IF(Scoreboards!$E177="",Scoreboards!O177,Scoreboards!O177)</f>
        <v>174</v>
      </c>
    </row>
    <row r="176" spans="3:11" ht="15.75" hidden="1">
      <c r="C176" s="30">
        <f t="shared" si="2"/>
      </c>
      <c r="D176" s="5" t="str">
        <f>IF(Scoreboards!$E178="","ZZ",Scoreboards!$E178)</f>
        <v>ZZ</v>
      </c>
      <c r="E176" s="2">
        <f>IF(Scoreboards!$E178="","",MID(Scoreboards!$Q178,4,2))</f>
      </c>
      <c r="F176">
        <f>IF(Scoreboards!$E178="","",Scoreboards!$P178)</f>
      </c>
      <c r="G176" s="2">
        <f>IF(Scoreboards!$E178="","",Scoreboards!$F178)</f>
      </c>
      <c r="H176" s="28">
        <f>IF(ISNUMBER(Scoreboards!$I178),Scoreboards!$I178,"")</f>
      </c>
      <c r="K176">
        <f>IF(Scoreboards!$E178="",Scoreboards!O178,Scoreboards!O178)</f>
        <v>175</v>
      </c>
    </row>
    <row r="177" spans="3:11" ht="15.75" hidden="1">
      <c r="C177" s="30">
        <f t="shared" si="2"/>
      </c>
      <c r="D177" s="5" t="str">
        <f>IF(Scoreboards!$E179="","ZZ",Scoreboards!$E179)</f>
        <v>ZZ</v>
      </c>
      <c r="E177" s="2">
        <f>IF(Scoreboards!$E179="","",MID(Scoreboards!$Q179,4,2))</f>
      </c>
      <c r="F177">
        <f>IF(Scoreboards!$E179="","",Scoreboards!$P179)</f>
      </c>
      <c r="G177" s="2">
        <f>IF(Scoreboards!$E179="","",Scoreboards!$F179)</f>
      </c>
      <c r="H177" s="28">
        <f>IF(ISNUMBER(Scoreboards!$I179),Scoreboards!$I179,"")</f>
      </c>
      <c r="K177">
        <f>IF(Scoreboards!$E179="",Scoreboards!O179,Scoreboards!O179)</f>
        <v>176</v>
      </c>
    </row>
    <row r="178" spans="3:11" ht="15.75" hidden="1">
      <c r="C178" s="30">
        <f t="shared" si="2"/>
      </c>
      <c r="D178" s="5" t="str">
        <f>IF(Scoreboards!$E180="","ZZ",Scoreboards!$E180)</f>
        <v>ZZ</v>
      </c>
      <c r="E178" s="2">
        <f>IF(Scoreboards!$E180="","",MID(Scoreboards!$Q180,4,2))</f>
      </c>
      <c r="F178">
        <f>IF(Scoreboards!$E180="","",Scoreboards!$P180)</f>
      </c>
      <c r="G178" s="2">
        <f>IF(Scoreboards!$E180="","",Scoreboards!$F180)</f>
      </c>
      <c r="H178" s="28">
        <f>IF(ISNUMBER(Scoreboards!$I180),Scoreboards!$I180,"")</f>
      </c>
      <c r="K178">
        <f>IF(Scoreboards!$E180="",Scoreboards!O180,Scoreboards!O180)</f>
        <v>177</v>
      </c>
    </row>
    <row r="179" spans="3:11" ht="15.75" hidden="1">
      <c r="C179" s="30">
        <f t="shared" si="2"/>
      </c>
      <c r="D179" s="5" t="str">
        <f>IF(Scoreboards!$E181="","ZZ",Scoreboards!$E181)</f>
        <v>ZZ</v>
      </c>
      <c r="E179" s="2">
        <f>IF(Scoreboards!$E181="","",MID(Scoreboards!$Q181,4,2))</f>
      </c>
      <c r="F179">
        <f>IF(Scoreboards!$E181="","",Scoreboards!$P181)</f>
      </c>
      <c r="G179" s="2">
        <f>IF(Scoreboards!$E181="","",Scoreboards!$F181)</f>
      </c>
      <c r="H179" s="28">
        <f>IF(ISNUMBER(Scoreboards!$I181),Scoreboards!$I181,"")</f>
      </c>
      <c r="K179">
        <f>IF(Scoreboards!$E181="",Scoreboards!O181,Scoreboards!O181)</f>
        <v>178</v>
      </c>
    </row>
    <row r="180" spans="3:11" ht="15.75" hidden="1">
      <c r="C180" s="30">
        <f t="shared" si="2"/>
      </c>
      <c r="D180" s="5" t="str">
        <f>IF(Scoreboards!$E182="","ZZ",Scoreboards!$E182)</f>
        <v>ZZ</v>
      </c>
      <c r="E180" s="2">
        <f>IF(Scoreboards!$E182="","",MID(Scoreboards!$Q182,4,2))</f>
      </c>
      <c r="F180">
        <f>IF(Scoreboards!$E182="","",Scoreboards!$P182)</f>
      </c>
      <c r="G180" s="2">
        <f>IF(Scoreboards!$E182="","",Scoreboards!$F182)</f>
      </c>
      <c r="H180" s="28">
        <f>IF(ISNUMBER(Scoreboards!$I182),Scoreboards!$I182,"")</f>
      </c>
      <c r="K180">
        <f>IF(Scoreboards!$E182="",Scoreboards!O182,Scoreboards!O182)</f>
        <v>179</v>
      </c>
    </row>
    <row r="181" spans="3:11" ht="15.75" hidden="1">
      <c r="C181" s="30">
        <f t="shared" si="2"/>
      </c>
      <c r="D181" s="5" t="str">
        <f>IF(Scoreboards!$E183="","ZZ",Scoreboards!$E183)</f>
        <v>ZZ</v>
      </c>
      <c r="E181" s="2">
        <f>IF(Scoreboards!$E183="","",MID(Scoreboards!$Q183,4,2))</f>
      </c>
      <c r="F181">
        <f>IF(Scoreboards!$E183="","",Scoreboards!$P183)</f>
      </c>
      <c r="G181" s="2">
        <f>IF(Scoreboards!$E183="","",Scoreboards!$F183)</f>
      </c>
      <c r="H181" s="28">
        <f>IF(ISNUMBER(Scoreboards!$I183),Scoreboards!$I183,"")</f>
      </c>
      <c r="K181">
        <f>IF(Scoreboards!$E183="",Scoreboards!O183,Scoreboards!O183)</f>
        <v>180</v>
      </c>
    </row>
    <row r="182" spans="3:11" ht="15.75" hidden="1">
      <c r="C182" s="30">
        <f t="shared" si="2"/>
      </c>
      <c r="D182" s="5" t="str">
        <f>IF(Scoreboards!$E184="","ZZ",Scoreboards!$E184)</f>
        <v>ZZ</v>
      </c>
      <c r="E182" s="2">
        <f>IF(Scoreboards!$E184="","",MID(Scoreboards!$Q184,4,2))</f>
      </c>
      <c r="F182">
        <f>IF(Scoreboards!$E184="","",Scoreboards!$P184)</f>
      </c>
      <c r="G182" s="2">
        <f>IF(Scoreboards!$E184="","",Scoreboards!$F184)</f>
      </c>
      <c r="H182" s="28">
        <f>IF(ISNUMBER(Scoreboards!$I184),Scoreboards!$I184,"")</f>
      </c>
      <c r="K182">
        <f>IF(Scoreboards!$E184="",Scoreboards!O184,Scoreboards!O184)</f>
        <v>181</v>
      </c>
    </row>
    <row r="183" spans="3:11" ht="15.75" hidden="1">
      <c r="C183" s="30">
        <f t="shared" si="2"/>
      </c>
      <c r="D183" s="5" t="str">
        <f>IF(Scoreboards!$E185="","ZZ",Scoreboards!$E185)</f>
        <v>ZZ</v>
      </c>
      <c r="E183" s="2">
        <f>IF(Scoreboards!$E185="","",MID(Scoreboards!$Q185,4,2))</f>
      </c>
      <c r="F183">
        <f>IF(Scoreboards!$E185="","",Scoreboards!$P185)</f>
      </c>
      <c r="G183" s="2">
        <f>IF(Scoreboards!$E185="","",Scoreboards!$F185)</f>
      </c>
      <c r="H183" s="28">
        <f>IF(ISNUMBER(Scoreboards!$I185),Scoreboards!$I185,"")</f>
      </c>
      <c r="K183">
        <f>IF(Scoreboards!$E185="",Scoreboards!O185,Scoreboards!O185)</f>
        <v>182</v>
      </c>
    </row>
    <row r="184" spans="3:11" ht="15.75" hidden="1">
      <c r="C184" s="30">
        <f t="shared" si="2"/>
      </c>
      <c r="D184" s="5" t="str">
        <f>IF(Scoreboards!$E186="","ZZ",Scoreboards!$E186)</f>
        <v>ZZ</v>
      </c>
      <c r="E184" s="2">
        <f>IF(Scoreboards!$E186="","",MID(Scoreboards!$Q186,4,2))</f>
      </c>
      <c r="F184">
        <f>IF(Scoreboards!$E186="","",Scoreboards!$P186)</f>
      </c>
      <c r="G184" s="2">
        <f>IF(Scoreboards!$E186="","",Scoreboards!$F186)</f>
      </c>
      <c r="H184" s="28">
        <f>IF(ISNUMBER(Scoreboards!$I186),Scoreboards!$I186,"")</f>
      </c>
      <c r="K184">
        <f>IF(Scoreboards!$E186="",Scoreboards!O186,Scoreboards!O186)</f>
        <v>183</v>
      </c>
    </row>
    <row r="185" spans="3:11" ht="15.75" hidden="1">
      <c r="C185" s="30">
        <f t="shared" si="2"/>
      </c>
      <c r="D185" s="5" t="str">
        <f>IF(Scoreboards!$E187="","ZZ",Scoreboards!$E187)</f>
        <v>ZZ</v>
      </c>
      <c r="E185" s="2">
        <f>IF(Scoreboards!$E187="","",MID(Scoreboards!$Q187,4,2))</f>
      </c>
      <c r="F185">
        <f>IF(Scoreboards!$E187="","",Scoreboards!$P187)</f>
      </c>
      <c r="G185" s="2">
        <f>IF(Scoreboards!$E187="","",Scoreboards!$F187)</f>
      </c>
      <c r="H185" s="28">
        <f>IF(ISNUMBER(Scoreboards!$I187),Scoreboards!$I187,"")</f>
      </c>
      <c r="K185">
        <f>IF(Scoreboards!$E187="",Scoreboards!O187,Scoreboards!O187)</f>
        <v>184</v>
      </c>
    </row>
    <row r="186" spans="3:11" ht="15.75" hidden="1">
      <c r="C186" s="30">
        <f t="shared" si="2"/>
      </c>
      <c r="D186" s="5" t="str">
        <f>IF(Scoreboards!$E188="","ZZ",Scoreboards!$E188)</f>
        <v>ZZ</v>
      </c>
      <c r="E186" s="2">
        <f>IF(Scoreboards!$E188="","",MID(Scoreboards!$Q188,4,2))</f>
      </c>
      <c r="F186">
        <f>IF(Scoreboards!$E188="","",Scoreboards!$P188)</f>
      </c>
      <c r="G186" s="2">
        <f>IF(Scoreboards!$E188="","",Scoreboards!$F188)</f>
      </c>
      <c r="H186" s="28">
        <f>IF(ISNUMBER(Scoreboards!$I188),Scoreboards!$I188,"")</f>
      </c>
      <c r="K186">
        <f>IF(Scoreboards!$E188="",Scoreboards!O188,Scoreboards!O188)</f>
        <v>185</v>
      </c>
    </row>
    <row r="187" spans="3:11" ht="15.75" hidden="1">
      <c r="C187" s="30">
        <f t="shared" si="2"/>
      </c>
      <c r="D187" s="5" t="str">
        <f>IF(Scoreboards!$E189="","ZZ",Scoreboards!$E189)</f>
        <v>ZZ</v>
      </c>
      <c r="E187" s="2">
        <f>IF(Scoreboards!$E189="","",MID(Scoreboards!$Q189,4,2))</f>
      </c>
      <c r="F187">
        <f>IF(Scoreboards!$E189="","",Scoreboards!$P189)</f>
      </c>
      <c r="G187" s="2">
        <f>IF(Scoreboards!$E189="","",Scoreboards!$F189)</f>
      </c>
      <c r="H187" s="28">
        <f>IF(ISNUMBER(Scoreboards!$I189),Scoreboards!$I189,"")</f>
      </c>
      <c r="K187">
        <f>IF(Scoreboards!$E189="",Scoreboards!O189,Scoreboards!O189)</f>
        <v>186</v>
      </c>
    </row>
    <row r="188" spans="3:11" ht="15.75" hidden="1">
      <c r="C188" s="30">
        <f t="shared" si="2"/>
      </c>
      <c r="D188" s="5" t="str">
        <f>IF(Scoreboards!$E190="","ZZ",Scoreboards!$E190)</f>
        <v>ZZ</v>
      </c>
      <c r="E188" s="2">
        <f>IF(Scoreboards!$E190="","",MID(Scoreboards!$Q190,4,2))</f>
      </c>
      <c r="F188">
        <f>IF(Scoreboards!$E190="","",Scoreboards!$P190)</f>
      </c>
      <c r="G188" s="2">
        <f>IF(Scoreboards!$E190="","",Scoreboards!$F190)</f>
      </c>
      <c r="H188" s="28">
        <f>IF(ISNUMBER(Scoreboards!$I190),Scoreboards!$I190,"")</f>
      </c>
      <c r="K188">
        <f>IF(Scoreboards!$E190="",Scoreboards!O190,Scoreboards!O190)</f>
        <v>187</v>
      </c>
    </row>
    <row r="189" spans="3:11" ht="15.75" hidden="1">
      <c r="C189" s="30">
        <f t="shared" si="2"/>
      </c>
      <c r="D189" s="5" t="str">
        <f>IF(Scoreboards!$E191="","ZZ",Scoreboards!$E191)</f>
        <v>ZZ</v>
      </c>
      <c r="E189" s="2">
        <f>IF(Scoreboards!$E191="","",MID(Scoreboards!$Q191,4,2))</f>
      </c>
      <c r="F189">
        <f>IF(Scoreboards!$E191="","",Scoreboards!$P191)</f>
      </c>
      <c r="G189" s="2">
        <f>IF(Scoreboards!$E191="","",Scoreboards!$F191)</f>
      </c>
      <c r="H189" s="28">
        <f>IF(ISNUMBER(Scoreboards!$I191),Scoreboards!$I191,"")</f>
      </c>
      <c r="K189">
        <f>IF(Scoreboards!$E191="",Scoreboards!O191,Scoreboards!O191)</f>
        <v>188</v>
      </c>
    </row>
    <row r="190" spans="3:11" ht="15.75" hidden="1">
      <c r="C190" s="30">
        <f t="shared" si="2"/>
      </c>
      <c r="D190" s="5" t="str">
        <f>IF(Scoreboards!$E192="","ZZ",Scoreboards!$E192)</f>
        <v>ZZ</v>
      </c>
      <c r="E190" s="2">
        <f>IF(Scoreboards!$E192="","",MID(Scoreboards!$Q192,4,2))</f>
      </c>
      <c r="F190">
        <f>IF(Scoreboards!$E192="","",Scoreboards!$P192)</f>
      </c>
      <c r="G190" s="2">
        <f>IF(Scoreboards!$E192="","",Scoreboards!$F192)</f>
      </c>
      <c r="H190" s="28">
        <f>IF(ISNUMBER(Scoreboards!$I192),Scoreboards!$I192,"")</f>
      </c>
      <c r="K190">
        <f>IF(Scoreboards!$E192="",Scoreboards!O192,Scoreboards!O192)</f>
        <v>189</v>
      </c>
    </row>
    <row r="191" spans="3:11" ht="15.75" hidden="1">
      <c r="C191" s="30">
        <f t="shared" si="2"/>
      </c>
      <c r="D191" s="5" t="str">
        <f>IF(Scoreboards!$E193="","ZZ",Scoreboards!$E193)</f>
        <v>ZZ</v>
      </c>
      <c r="E191" s="2">
        <f>IF(Scoreboards!$E193="","",MID(Scoreboards!$Q193,4,2))</f>
      </c>
      <c r="F191">
        <f>IF(Scoreboards!$E193="","",Scoreboards!$P193)</f>
      </c>
      <c r="G191" s="2">
        <f>IF(Scoreboards!$E193="","",Scoreboards!$F193)</f>
      </c>
      <c r="H191" s="28">
        <f>IF(ISNUMBER(Scoreboards!$I193),Scoreboards!$I193,"")</f>
      </c>
      <c r="K191">
        <f>IF(Scoreboards!$E193="",Scoreboards!O193,Scoreboards!O193)</f>
        <v>190</v>
      </c>
    </row>
    <row r="192" spans="3:11" ht="15.75" hidden="1">
      <c r="C192" s="30">
        <f t="shared" si="2"/>
      </c>
      <c r="D192" s="5" t="str">
        <f>IF(Scoreboards!$E194="","ZZ",Scoreboards!$E194)</f>
        <v>ZZ</v>
      </c>
      <c r="E192" s="2">
        <f>IF(Scoreboards!$E194="","",MID(Scoreboards!$Q194,4,2))</f>
      </c>
      <c r="F192">
        <f>IF(Scoreboards!$E194="","",Scoreboards!$P194)</f>
      </c>
      <c r="G192" s="2">
        <f>IF(Scoreboards!$E194="","",Scoreboards!$F194)</f>
      </c>
      <c r="H192" s="28">
        <f>IF(ISNUMBER(Scoreboards!$I194),Scoreboards!$I194,"")</f>
      </c>
      <c r="K192">
        <f>IF(Scoreboards!$E194="",Scoreboards!O194,Scoreboards!O194)</f>
        <v>191</v>
      </c>
    </row>
    <row r="193" spans="3:11" ht="15.75" hidden="1">
      <c r="C193" s="30">
        <f t="shared" si="2"/>
      </c>
      <c r="D193" s="5" t="str">
        <f>IF(Scoreboards!$E195="","ZZ",Scoreboards!$E195)</f>
        <v>ZZ</v>
      </c>
      <c r="E193" s="2">
        <f>IF(Scoreboards!$E195="","",MID(Scoreboards!$Q195,4,2))</f>
      </c>
      <c r="F193">
        <f>IF(Scoreboards!$E195="","",Scoreboards!$P195)</f>
      </c>
      <c r="G193" s="2">
        <f>IF(Scoreboards!$E195="","",Scoreboards!$F195)</f>
      </c>
      <c r="H193" s="28">
        <f>IF(ISNUMBER(Scoreboards!$I195),Scoreboards!$I195,"")</f>
      </c>
      <c r="K193">
        <f>IF(Scoreboards!$E195="",Scoreboards!O195,Scoreboards!O195)</f>
        <v>192</v>
      </c>
    </row>
    <row r="194" spans="3:11" ht="15.75" hidden="1">
      <c r="C194" s="30">
        <f t="shared" si="2"/>
      </c>
      <c r="D194" s="5" t="str">
        <f>IF(Scoreboards!$E196="","ZZ",Scoreboards!$E196)</f>
        <v>ZZ</v>
      </c>
      <c r="E194" s="2">
        <f>IF(Scoreboards!$E196="","",MID(Scoreboards!$Q196,4,2))</f>
      </c>
      <c r="F194">
        <f>IF(Scoreboards!$E196="","",Scoreboards!$P196)</f>
      </c>
      <c r="G194" s="2">
        <f>IF(Scoreboards!$E196="","",Scoreboards!$F196)</f>
      </c>
      <c r="H194" s="28">
        <f>IF(ISNUMBER(Scoreboards!$I196),Scoreboards!$I196,"")</f>
      </c>
      <c r="K194">
        <f>IF(Scoreboards!$E196="",Scoreboards!O196,Scoreboards!O196)</f>
        <v>193</v>
      </c>
    </row>
    <row r="195" spans="3:11" ht="15.75" hidden="1">
      <c r="C195" s="30">
        <f aca="true" t="shared" si="3" ref="C195:C258">IF(ISNUMBER(H195),"$","")</f>
      </c>
      <c r="D195" s="5" t="str">
        <f>IF(Scoreboards!$E197="","ZZ",Scoreboards!$E197)</f>
        <v>ZZ</v>
      </c>
      <c r="E195" s="2">
        <f>IF(Scoreboards!$E197="","",MID(Scoreboards!$Q197,4,2))</f>
      </c>
      <c r="F195">
        <f>IF(Scoreboards!$E197="","",Scoreboards!$P197)</f>
      </c>
      <c r="G195" s="2">
        <f>IF(Scoreboards!$E197="","",Scoreboards!$F197)</f>
      </c>
      <c r="H195" s="28">
        <f>IF(ISNUMBER(Scoreboards!$I197),Scoreboards!$I197,"")</f>
      </c>
      <c r="K195">
        <f>IF(Scoreboards!$E197="",Scoreboards!O197,Scoreboards!O197)</f>
        <v>194</v>
      </c>
    </row>
    <row r="196" spans="3:11" ht="15.75" hidden="1">
      <c r="C196" s="30">
        <f t="shared" si="3"/>
      </c>
      <c r="D196" s="5" t="str">
        <f>IF(Scoreboards!$E198="","ZZ",Scoreboards!$E198)</f>
        <v>ZZ</v>
      </c>
      <c r="E196" s="2">
        <f>IF(Scoreboards!$E198="","",MID(Scoreboards!$Q198,4,2))</f>
      </c>
      <c r="F196">
        <f>IF(Scoreboards!$E198="","",Scoreboards!$P198)</f>
      </c>
      <c r="G196" s="2">
        <f>IF(Scoreboards!$E198="","",Scoreboards!$F198)</f>
      </c>
      <c r="H196" s="28">
        <f>IF(ISNUMBER(Scoreboards!$I198),Scoreboards!$I198,"")</f>
      </c>
      <c r="K196">
        <f>IF(Scoreboards!$E198="",Scoreboards!O198,Scoreboards!O198)</f>
        <v>195</v>
      </c>
    </row>
    <row r="197" spans="3:11" ht="15.75" hidden="1">
      <c r="C197" s="30">
        <f t="shared" si="3"/>
      </c>
      <c r="D197" s="5" t="str">
        <f>IF(Scoreboards!$E199="","ZZ",Scoreboards!$E199)</f>
        <v>ZZ</v>
      </c>
      <c r="E197" s="2">
        <f>IF(Scoreboards!$E199="","",MID(Scoreboards!$Q199,4,2))</f>
      </c>
      <c r="F197">
        <f>IF(Scoreboards!$E199="","",Scoreboards!$P199)</f>
      </c>
      <c r="G197" s="2">
        <f>IF(Scoreboards!$E199="","",Scoreboards!$F199)</f>
      </c>
      <c r="H197" s="28">
        <f>IF(ISNUMBER(Scoreboards!$I199),Scoreboards!$I199,"")</f>
      </c>
      <c r="K197">
        <f>IF(Scoreboards!$E199="",Scoreboards!O199,Scoreboards!O199)</f>
        <v>196</v>
      </c>
    </row>
    <row r="198" spans="3:11" ht="15.75" hidden="1">
      <c r="C198" s="30">
        <f t="shared" si="3"/>
      </c>
      <c r="D198" s="5" t="str">
        <f>IF(Scoreboards!$E200="","ZZ",Scoreboards!$E200)</f>
        <v>ZZ</v>
      </c>
      <c r="E198" s="2">
        <f>IF(Scoreboards!$E200="","",MID(Scoreboards!$Q200,4,2))</f>
      </c>
      <c r="F198">
        <f>IF(Scoreboards!$E200="","",Scoreboards!$P200)</f>
      </c>
      <c r="G198" s="2">
        <f>IF(Scoreboards!$E200="","",Scoreboards!$F200)</f>
      </c>
      <c r="H198" s="28">
        <f>IF(ISNUMBER(Scoreboards!$I200),Scoreboards!$I200,"")</f>
      </c>
      <c r="K198">
        <f>IF(Scoreboards!$E200="",Scoreboards!O200,Scoreboards!O200)</f>
        <v>197</v>
      </c>
    </row>
    <row r="199" spans="3:11" ht="15.75" hidden="1">
      <c r="C199" s="30">
        <f t="shared" si="3"/>
      </c>
      <c r="D199" s="5" t="str">
        <f>IF(Scoreboards!$E201="","ZZ",Scoreboards!$E201)</f>
        <v>ZZ</v>
      </c>
      <c r="E199" s="2">
        <f>IF(Scoreboards!$E201="","",MID(Scoreboards!$Q201,4,2))</f>
      </c>
      <c r="F199">
        <f>IF(Scoreboards!$E201="","",Scoreboards!$P201)</f>
      </c>
      <c r="G199" s="2">
        <f>IF(Scoreboards!$E201="","",Scoreboards!$F201)</f>
      </c>
      <c r="H199" s="28">
        <f>IF(ISNUMBER(Scoreboards!$I201),Scoreboards!$I201,"")</f>
      </c>
      <c r="K199">
        <f>IF(Scoreboards!$E201="",Scoreboards!O201,Scoreboards!O201)</f>
        <v>198</v>
      </c>
    </row>
    <row r="200" spans="3:11" ht="15.75" hidden="1">
      <c r="C200" s="30">
        <f t="shared" si="3"/>
      </c>
      <c r="D200" s="5" t="str">
        <f>IF(Scoreboards!$E202="","ZZ",Scoreboards!$E202)</f>
        <v>ZZ</v>
      </c>
      <c r="E200" s="2">
        <f>IF(Scoreboards!$E202="","",MID(Scoreboards!$Q202,4,2))</f>
      </c>
      <c r="F200">
        <f>IF(Scoreboards!$E202="","",Scoreboards!$P202)</f>
      </c>
      <c r="G200" s="2">
        <f>IF(Scoreboards!$E202="","",Scoreboards!$F202)</f>
      </c>
      <c r="H200" s="28">
        <f>IF(ISNUMBER(Scoreboards!$I202),Scoreboards!$I202,"")</f>
      </c>
      <c r="K200">
        <f>IF(Scoreboards!$E202="",Scoreboards!O202,Scoreboards!O202)</f>
        <v>199</v>
      </c>
    </row>
    <row r="201" spans="3:11" ht="15.75" hidden="1">
      <c r="C201" s="30">
        <f t="shared" si="3"/>
      </c>
      <c r="D201" s="5" t="str">
        <f>IF(Scoreboards!$E203="","ZZ",Scoreboards!$E203)</f>
        <v>ZZ</v>
      </c>
      <c r="E201" s="2">
        <f>IF(Scoreboards!$E203="","",MID(Scoreboards!$Q203,4,2))</f>
      </c>
      <c r="F201">
        <f>IF(Scoreboards!$E203="","",Scoreboards!$P203)</f>
      </c>
      <c r="G201" s="2">
        <f>IF(Scoreboards!$E203="","",Scoreboards!$F203)</f>
      </c>
      <c r="H201" s="28">
        <f>IF(ISNUMBER(Scoreboards!$I203),Scoreboards!$I203,"")</f>
      </c>
      <c r="K201">
        <f>IF(Scoreboards!$E203="",Scoreboards!O203,Scoreboards!O203)</f>
        <v>200</v>
      </c>
    </row>
    <row r="202" spans="3:11" ht="15.75" hidden="1">
      <c r="C202" s="30">
        <f t="shared" si="3"/>
      </c>
      <c r="D202" s="5" t="str">
        <f>IF(Scoreboards!$E204="","ZZ",Scoreboards!$E204)</f>
        <v>ZZ</v>
      </c>
      <c r="E202" s="2">
        <f>IF(Scoreboards!$E204="","",MID(Scoreboards!$Q204,4,2))</f>
      </c>
      <c r="F202">
        <f>IF(Scoreboards!$E204="","",Scoreboards!$P204)</f>
      </c>
      <c r="G202" s="2">
        <f>IF(Scoreboards!$E204="","",Scoreboards!$F204)</f>
      </c>
      <c r="H202" s="28">
        <f>IF(ISNUMBER(Scoreboards!$I204),Scoreboards!$I204,"")</f>
      </c>
      <c r="K202">
        <f>IF(Scoreboards!$E204="",Scoreboards!O204,Scoreboards!O204)</f>
        <v>201</v>
      </c>
    </row>
    <row r="203" spans="3:11" ht="15.75" hidden="1">
      <c r="C203" s="30">
        <f t="shared" si="3"/>
      </c>
      <c r="D203" s="5" t="str">
        <f>IF(Scoreboards!$E205="","ZZ",Scoreboards!$E205)</f>
        <v>ZZ</v>
      </c>
      <c r="E203" s="2">
        <f>IF(Scoreboards!$E205="","",MID(Scoreboards!$Q205,4,2))</f>
      </c>
      <c r="F203">
        <f>IF(Scoreboards!$E205="","",Scoreboards!$P205)</f>
      </c>
      <c r="G203" s="2">
        <f>IF(Scoreboards!$E205="","",Scoreboards!$F205)</f>
      </c>
      <c r="H203" s="28">
        <f>IF(ISNUMBER(Scoreboards!$I205),Scoreboards!$I205,"")</f>
      </c>
      <c r="K203">
        <f>IF(Scoreboards!$E205="",Scoreboards!O205,Scoreboards!O205)</f>
        <v>202</v>
      </c>
    </row>
    <row r="204" spans="3:11" ht="15.75" hidden="1">
      <c r="C204" s="30">
        <f t="shared" si="3"/>
      </c>
      <c r="D204" s="5" t="str">
        <f>IF(Scoreboards!$E206="","ZZ",Scoreboards!$E206)</f>
        <v>ZZ</v>
      </c>
      <c r="E204" s="2">
        <f>IF(Scoreboards!$E206="","",MID(Scoreboards!$Q206,4,2))</f>
      </c>
      <c r="F204">
        <f>IF(Scoreboards!$E206="","",Scoreboards!$P206)</f>
      </c>
      <c r="G204" s="2">
        <f>IF(Scoreboards!$E206="","",Scoreboards!$F206)</f>
      </c>
      <c r="H204" s="28">
        <f>IF(ISNUMBER(Scoreboards!$I206),Scoreboards!$I206,"")</f>
      </c>
      <c r="K204">
        <f>IF(Scoreboards!$E206="",Scoreboards!O206,Scoreboards!O206)</f>
        <v>203</v>
      </c>
    </row>
    <row r="205" spans="3:11" ht="15.75" hidden="1">
      <c r="C205" s="30">
        <f t="shared" si="3"/>
      </c>
      <c r="D205" s="5" t="str">
        <f>IF(Scoreboards!$E207="","ZZ",Scoreboards!$E207)</f>
        <v>ZZ</v>
      </c>
      <c r="E205" s="2">
        <f>IF(Scoreboards!$E207="","",MID(Scoreboards!$Q207,4,2))</f>
      </c>
      <c r="F205">
        <f>IF(Scoreboards!$E207="","",Scoreboards!$P207)</f>
      </c>
      <c r="G205" s="2">
        <f>IF(Scoreboards!$E207="","",Scoreboards!$F207)</f>
      </c>
      <c r="H205" s="28">
        <f>IF(ISNUMBER(Scoreboards!$I207),Scoreboards!$I207,"")</f>
      </c>
      <c r="K205">
        <f>IF(Scoreboards!$E207="",Scoreboards!O207,Scoreboards!O207)</f>
        <v>204</v>
      </c>
    </row>
    <row r="206" spans="3:11" ht="15.75" hidden="1">
      <c r="C206" s="30">
        <f t="shared" si="3"/>
      </c>
      <c r="D206" s="5" t="str">
        <f>IF(Scoreboards!$E208="","ZZ",Scoreboards!$E208)</f>
        <v>ZZ</v>
      </c>
      <c r="E206" s="2">
        <f>IF(Scoreboards!$E208="","",MID(Scoreboards!$Q208,4,2))</f>
      </c>
      <c r="F206">
        <f>IF(Scoreboards!$E208="","",Scoreboards!$P208)</f>
      </c>
      <c r="G206" s="2">
        <f>IF(Scoreboards!$E208="","",Scoreboards!$F208)</f>
      </c>
      <c r="H206" s="28">
        <f>IF(ISNUMBER(Scoreboards!$I208),Scoreboards!$I208,"")</f>
      </c>
      <c r="K206">
        <f>IF(Scoreboards!$E208="",Scoreboards!O208,Scoreboards!O208)</f>
        <v>205</v>
      </c>
    </row>
    <row r="207" spans="3:11" ht="15.75" hidden="1">
      <c r="C207" s="30">
        <f t="shared" si="3"/>
      </c>
      <c r="D207" s="5" t="str">
        <f>IF(Scoreboards!$E209="","ZZ",Scoreboards!$E209)</f>
        <v>ZZ</v>
      </c>
      <c r="E207" s="2">
        <f>IF(Scoreboards!$E209="","",MID(Scoreboards!$Q209,4,2))</f>
      </c>
      <c r="F207">
        <f>IF(Scoreboards!$E209="","",Scoreboards!$P209)</f>
      </c>
      <c r="G207" s="2">
        <f>IF(Scoreboards!$E209="","",Scoreboards!$F209)</f>
      </c>
      <c r="H207" s="28">
        <f>IF(ISNUMBER(Scoreboards!$I209),Scoreboards!$I209,"")</f>
      </c>
      <c r="K207">
        <f>IF(Scoreboards!$E209="",Scoreboards!O209,Scoreboards!O209)</f>
        <v>206</v>
      </c>
    </row>
    <row r="208" spans="3:11" ht="15.75" hidden="1">
      <c r="C208" s="30">
        <f t="shared" si="3"/>
      </c>
      <c r="D208" s="5" t="str">
        <f>IF(Scoreboards!$E210="","ZZ",Scoreboards!$E210)</f>
        <v>ZZ</v>
      </c>
      <c r="E208" s="2">
        <f>IF(Scoreboards!$E210="","",MID(Scoreboards!$Q210,4,2))</f>
      </c>
      <c r="F208">
        <f>IF(Scoreboards!$E210="","",Scoreboards!$P210)</f>
      </c>
      <c r="G208" s="2">
        <f>IF(Scoreboards!$E210="","",Scoreboards!$F210)</f>
      </c>
      <c r="H208" s="28">
        <f>IF(ISNUMBER(Scoreboards!$I210),Scoreboards!$I210,"")</f>
      </c>
      <c r="K208">
        <f>IF(Scoreboards!$E210="",Scoreboards!O210,Scoreboards!O210)</f>
        <v>207</v>
      </c>
    </row>
    <row r="209" spans="3:11" ht="15.75" hidden="1">
      <c r="C209" s="30">
        <f t="shared" si="3"/>
      </c>
      <c r="D209" s="5" t="str">
        <f>IF(Scoreboards!$E211="","ZZ",Scoreboards!$E211)</f>
        <v>ZZ</v>
      </c>
      <c r="E209" s="2">
        <f>IF(Scoreboards!$E211="","",MID(Scoreboards!$Q211,4,2))</f>
      </c>
      <c r="F209">
        <f>IF(Scoreboards!$E211="","",Scoreboards!$P211)</f>
      </c>
      <c r="G209" s="2">
        <f>IF(Scoreboards!$E211="","",Scoreboards!$F211)</f>
      </c>
      <c r="H209" s="28">
        <f>IF(ISNUMBER(Scoreboards!$I211),Scoreboards!$I211,"")</f>
      </c>
      <c r="K209">
        <f>IF(Scoreboards!$E211="",Scoreboards!O211,Scoreboards!O211)</f>
        <v>208</v>
      </c>
    </row>
    <row r="210" spans="3:11" ht="15.75" hidden="1">
      <c r="C210" s="30">
        <f t="shared" si="3"/>
      </c>
      <c r="D210" s="5" t="str">
        <f>IF(Scoreboards!$E212="","ZZ",Scoreboards!$E212)</f>
        <v>ZZ</v>
      </c>
      <c r="E210" s="2">
        <f>IF(Scoreboards!$E212="","",MID(Scoreboards!$Q212,4,2))</f>
      </c>
      <c r="F210">
        <f>IF(Scoreboards!$E212="","",Scoreboards!$P212)</f>
      </c>
      <c r="G210" s="2">
        <f>IF(Scoreboards!$E212="","",Scoreboards!$F212)</f>
      </c>
      <c r="H210" s="28">
        <f>IF(ISNUMBER(Scoreboards!$I212),Scoreboards!$I212,"")</f>
      </c>
      <c r="K210">
        <f>IF(Scoreboards!$E212="",Scoreboards!O212,Scoreboards!O212)</f>
        <v>209</v>
      </c>
    </row>
    <row r="211" spans="3:11" ht="15.75" hidden="1">
      <c r="C211" s="30">
        <f t="shared" si="3"/>
      </c>
      <c r="D211" s="5" t="str">
        <f>IF(Scoreboards!$E213="","ZZ",Scoreboards!$E213)</f>
        <v>ZZ</v>
      </c>
      <c r="E211" s="2">
        <f>IF(Scoreboards!$E213="","",MID(Scoreboards!$Q213,4,2))</f>
      </c>
      <c r="F211">
        <f>IF(Scoreboards!$E213="","",Scoreboards!$P213)</f>
      </c>
      <c r="G211" s="2">
        <f>IF(Scoreboards!$E213="","",Scoreboards!$F213)</f>
      </c>
      <c r="H211" s="28">
        <f>IF(ISNUMBER(Scoreboards!$I213),Scoreboards!$I213,"")</f>
      </c>
      <c r="K211">
        <f>IF(Scoreboards!$E213="",Scoreboards!O213,Scoreboards!O213)</f>
        <v>210</v>
      </c>
    </row>
    <row r="212" spans="3:11" ht="15.75" hidden="1">
      <c r="C212" s="30">
        <f t="shared" si="3"/>
      </c>
      <c r="D212" s="5" t="str">
        <f>IF(Scoreboards!$E214="","ZZ",Scoreboards!$E214)</f>
        <v>ZZ</v>
      </c>
      <c r="E212" s="2">
        <f>IF(Scoreboards!$E214="","",MID(Scoreboards!$Q214,4,2))</f>
      </c>
      <c r="F212">
        <f>IF(Scoreboards!$E214="","",Scoreboards!$P214)</f>
      </c>
      <c r="G212" s="2">
        <f>IF(Scoreboards!$E214="","",Scoreboards!$F214)</f>
      </c>
      <c r="H212" s="28">
        <f>IF(ISNUMBER(Scoreboards!$I214),Scoreboards!$I214,"")</f>
      </c>
      <c r="K212">
        <f>IF(Scoreboards!$E214="",Scoreboards!O214,Scoreboards!O214)</f>
        <v>211</v>
      </c>
    </row>
    <row r="213" spans="3:11" ht="15.75" hidden="1">
      <c r="C213" s="30">
        <f t="shared" si="3"/>
      </c>
      <c r="D213" s="5" t="str">
        <f>IF(Scoreboards!$E215="","ZZ",Scoreboards!$E215)</f>
        <v>ZZ</v>
      </c>
      <c r="E213" s="2">
        <f>IF(Scoreboards!$E215="","",MID(Scoreboards!$Q215,4,2))</f>
      </c>
      <c r="F213">
        <f>IF(Scoreboards!$E215="","",Scoreboards!$P215)</f>
      </c>
      <c r="G213" s="2">
        <f>IF(Scoreboards!$E215="","",Scoreboards!$F215)</f>
      </c>
      <c r="H213" s="28">
        <f>IF(ISNUMBER(Scoreboards!$I215),Scoreboards!$I215,"")</f>
      </c>
      <c r="K213">
        <f>IF(Scoreboards!$E215="",Scoreboards!O215,Scoreboards!O215)</f>
        <v>212</v>
      </c>
    </row>
    <row r="214" spans="3:11" ht="15.75" hidden="1">
      <c r="C214" s="30">
        <f t="shared" si="3"/>
      </c>
      <c r="D214" s="5" t="str">
        <f>IF(Scoreboards!$E216="","ZZ",Scoreboards!$E216)</f>
        <v>ZZ</v>
      </c>
      <c r="E214" s="2">
        <f>IF(Scoreboards!$E216="","",MID(Scoreboards!$Q216,4,2))</f>
      </c>
      <c r="F214">
        <f>IF(Scoreboards!$E216="","",Scoreboards!$P216)</f>
      </c>
      <c r="G214" s="2">
        <f>IF(Scoreboards!$E216="","",Scoreboards!$F216)</f>
      </c>
      <c r="H214" s="28">
        <f>IF(ISNUMBER(Scoreboards!$I216),Scoreboards!$I216,"")</f>
      </c>
      <c r="K214">
        <f>IF(Scoreboards!$E216="",Scoreboards!O216,Scoreboards!O216)</f>
        <v>213</v>
      </c>
    </row>
    <row r="215" spans="3:11" ht="15.75" hidden="1">
      <c r="C215" s="30">
        <f t="shared" si="3"/>
      </c>
      <c r="D215" s="5" t="str">
        <f>IF(Scoreboards!$E217="","ZZ",Scoreboards!$E217)</f>
        <v>ZZ</v>
      </c>
      <c r="E215" s="2">
        <f>IF(Scoreboards!$E217="","",MID(Scoreboards!$Q217,4,2))</f>
      </c>
      <c r="F215">
        <f>IF(Scoreboards!$E217="","",Scoreboards!$P217)</f>
      </c>
      <c r="G215" s="2">
        <f>IF(Scoreboards!$E217="","",Scoreboards!$F217)</f>
      </c>
      <c r="H215" s="28">
        <f>IF(ISNUMBER(Scoreboards!$I217),Scoreboards!$I217,"")</f>
      </c>
      <c r="K215">
        <f>IF(Scoreboards!$E217="",Scoreboards!O217,Scoreboards!O217)</f>
        <v>214</v>
      </c>
    </row>
    <row r="216" spans="3:11" ht="15.75" hidden="1">
      <c r="C216" s="30">
        <f t="shared" si="3"/>
      </c>
      <c r="D216" s="5" t="str">
        <f>IF(Scoreboards!$E218="","ZZ",Scoreboards!$E218)</f>
        <v>ZZ</v>
      </c>
      <c r="E216" s="2">
        <f>IF(Scoreboards!$E218="","",MID(Scoreboards!$Q218,4,2))</f>
      </c>
      <c r="F216">
        <f>IF(Scoreboards!$E218="","",Scoreboards!$P218)</f>
      </c>
      <c r="G216" s="2">
        <f>IF(Scoreboards!$E218="","",Scoreboards!$F218)</f>
      </c>
      <c r="H216" s="28">
        <f>IF(ISNUMBER(Scoreboards!$I218),Scoreboards!$I218,"")</f>
      </c>
      <c r="K216">
        <f>IF(Scoreboards!$E218="",Scoreboards!O218,Scoreboards!O218)</f>
        <v>215</v>
      </c>
    </row>
    <row r="217" spans="3:11" ht="15.75" hidden="1">
      <c r="C217" s="30">
        <f t="shared" si="3"/>
      </c>
      <c r="D217" s="5" t="str">
        <f>IF(Scoreboards!$E219="","ZZ",Scoreboards!$E219)</f>
        <v>ZZ</v>
      </c>
      <c r="E217" s="2">
        <f>IF(Scoreboards!$E219="","",MID(Scoreboards!$Q219,4,2))</f>
      </c>
      <c r="F217">
        <f>IF(Scoreboards!$E219="","",Scoreboards!$P219)</f>
      </c>
      <c r="G217" s="2">
        <f>IF(Scoreboards!$E219="","",Scoreboards!$F219)</f>
      </c>
      <c r="H217" s="28">
        <f>IF(ISNUMBER(Scoreboards!$I219),Scoreboards!$I219,"")</f>
      </c>
      <c r="K217">
        <f>IF(Scoreboards!$E219="",Scoreboards!O219,Scoreboards!O219)</f>
        <v>216</v>
      </c>
    </row>
    <row r="218" spans="3:11" ht="15.75" hidden="1">
      <c r="C218" s="30">
        <f t="shared" si="3"/>
      </c>
      <c r="D218" s="5" t="str">
        <f>IF(Scoreboards!$E220="","ZZ",Scoreboards!$E220)</f>
        <v>ZZ</v>
      </c>
      <c r="E218" s="2">
        <f>IF(Scoreboards!$E220="","",MID(Scoreboards!$Q220,4,2))</f>
      </c>
      <c r="F218">
        <f>IF(Scoreboards!$E220="","",Scoreboards!$P220)</f>
      </c>
      <c r="G218" s="2">
        <f>IF(Scoreboards!$E220="","",Scoreboards!$F220)</f>
      </c>
      <c r="H218" s="28">
        <f>IF(ISNUMBER(Scoreboards!$I220),Scoreboards!$I220,"")</f>
      </c>
      <c r="K218">
        <f>IF(Scoreboards!$E220="",Scoreboards!O220,Scoreboards!O220)</f>
        <v>217</v>
      </c>
    </row>
    <row r="219" spans="3:11" ht="15.75" hidden="1">
      <c r="C219" s="30">
        <f t="shared" si="3"/>
      </c>
      <c r="D219" s="5" t="str">
        <f>IF(Scoreboards!$E221="","ZZ",Scoreboards!$E221)</f>
        <v>ZZ</v>
      </c>
      <c r="E219" s="2">
        <f>IF(Scoreboards!$E221="","",MID(Scoreboards!$Q221,4,2))</f>
      </c>
      <c r="F219">
        <f>IF(Scoreboards!$E221="","",Scoreboards!$P221)</f>
      </c>
      <c r="G219" s="2">
        <f>IF(Scoreboards!$E221="","",Scoreboards!$F221)</f>
      </c>
      <c r="H219" s="28">
        <f>IF(ISNUMBER(Scoreboards!$I221),Scoreboards!$I221,"")</f>
      </c>
      <c r="K219">
        <f>IF(Scoreboards!$E221="",Scoreboards!O221,Scoreboards!O221)</f>
        <v>218</v>
      </c>
    </row>
    <row r="220" spans="3:11" ht="15.75" hidden="1">
      <c r="C220" s="30">
        <f t="shared" si="3"/>
      </c>
      <c r="D220" s="5" t="str">
        <f>IF(Scoreboards!$E222="","ZZ",Scoreboards!$E222)</f>
        <v>ZZ</v>
      </c>
      <c r="E220" s="2">
        <f>IF(Scoreboards!$E222="","",MID(Scoreboards!$Q222,4,2))</f>
      </c>
      <c r="F220">
        <f>IF(Scoreboards!$E222="","",Scoreboards!$P222)</f>
      </c>
      <c r="G220" s="2">
        <f>IF(Scoreboards!$E222="","",Scoreboards!$F222)</f>
      </c>
      <c r="H220" s="28">
        <f>IF(ISNUMBER(Scoreboards!$I222),Scoreboards!$I222,"")</f>
      </c>
      <c r="K220">
        <f>IF(Scoreboards!$E222="",Scoreboards!O222,Scoreboards!O222)</f>
        <v>219</v>
      </c>
    </row>
    <row r="221" spans="3:11" ht="15.75" hidden="1">
      <c r="C221" s="30">
        <f t="shared" si="3"/>
      </c>
      <c r="D221" s="5" t="str">
        <f>IF(Scoreboards!$E223="","ZZ",Scoreboards!$E223)</f>
        <v>ZZ</v>
      </c>
      <c r="E221" s="2">
        <f>IF(Scoreboards!$E223="","",MID(Scoreboards!$Q223,4,2))</f>
      </c>
      <c r="F221">
        <f>IF(Scoreboards!$E223="","",Scoreboards!$P223)</f>
      </c>
      <c r="G221" s="2">
        <f>IF(Scoreboards!$E223="","",Scoreboards!$F223)</f>
      </c>
      <c r="H221" s="28">
        <f>IF(ISNUMBER(Scoreboards!$I223),Scoreboards!$I223,"")</f>
      </c>
      <c r="K221">
        <f>IF(Scoreboards!$E223="",Scoreboards!O223,Scoreboards!O223)</f>
        <v>220</v>
      </c>
    </row>
    <row r="222" spans="3:11" ht="15.75" hidden="1">
      <c r="C222" s="30">
        <f t="shared" si="3"/>
      </c>
      <c r="D222" s="5" t="str">
        <f>IF(Scoreboards!$E224="","ZZ",Scoreboards!$E224)</f>
        <v>ZZ</v>
      </c>
      <c r="E222" s="2">
        <f>IF(Scoreboards!$E224="","",MID(Scoreboards!$Q224,4,2))</f>
      </c>
      <c r="F222">
        <f>IF(Scoreboards!$E224="","",Scoreboards!$P224)</f>
      </c>
      <c r="G222" s="2">
        <f>IF(Scoreboards!$E224="","",Scoreboards!$F224)</f>
      </c>
      <c r="H222" s="28">
        <f>IF(ISNUMBER(Scoreboards!$I224),Scoreboards!$I224,"")</f>
      </c>
      <c r="K222">
        <f>IF(Scoreboards!$E224="",Scoreboards!O224,Scoreboards!O224)</f>
        <v>221</v>
      </c>
    </row>
    <row r="223" spans="3:11" ht="15.75" hidden="1">
      <c r="C223" s="30">
        <f t="shared" si="3"/>
      </c>
      <c r="D223" s="5" t="str">
        <f>IF(Scoreboards!$E225="","ZZ",Scoreboards!$E225)</f>
        <v>ZZ</v>
      </c>
      <c r="E223" s="2">
        <f>IF(Scoreboards!$E225="","",MID(Scoreboards!$Q225,4,2))</f>
      </c>
      <c r="F223">
        <f>IF(Scoreboards!$E225="","",Scoreboards!$P225)</f>
      </c>
      <c r="G223" s="2">
        <f>IF(Scoreboards!$E225="","",Scoreboards!$F225)</f>
      </c>
      <c r="H223" s="28">
        <f>IF(ISNUMBER(Scoreboards!$I225),Scoreboards!$I225,"")</f>
      </c>
      <c r="K223">
        <f>IF(Scoreboards!$E225="",Scoreboards!O225,Scoreboards!O225)</f>
        <v>222</v>
      </c>
    </row>
    <row r="224" spans="3:11" ht="15.75" hidden="1">
      <c r="C224" s="30">
        <f t="shared" si="3"/>
      </c>
      <c r="D224" s="5" t="str">
        <f>IF(Scoreboards!$E226="","ZZ",Scoreboards!$E226)</f>
        <v>ZZ</v>
      </c>
      <c r="E224" s="2">
        <f>IF(Scoreboards!$E226="","",MID(Scoreboards!$Q226,4,2))</f>
      </c>
      <c r="F224">
        <f>IF(Scoreboards!$E226="","",Scoreboards!$P226)</f>
      </c>
      <c r="G224" s="2">
        <f>IF(Scoreboards!$E226="","",Scoreboards!$F226)</f>
      </c>
      <c r="H224" s="28">
        <f>IF(ISNUMBER(Scoreboards!$I226),Scoreboards!$I226,"")</f>
      </c>
      <c r="K224">
        <f>IF(Scoreboards!$E226="",Scoreboards!O226,Scoreboards!O226)</f>
        <v>223</v>
      </c>
    </row>
    <row r="225" spans="3:11" ht="15.75" hidden="1">
      <c r="C225" s="30">
        <f t="shared" si="3"/>
      </c>
      <c r="D225" s="5" t="str">
        <f>IF(Scoreboards!$E227="","ZZ",Scoreboards!$E227)</f>
        <v>ZZ</v>
      </c>
      <c r="E225" s="2">
        <f>IF(Scoreboards!$E227="","",MID(Scoreboards!$Q227,4,2))</f>
      </c>
      <c r="F225">
        <f>IF(Scoreboards!$E227="","",Scoreboards!$P227)</f>
      </c>
      <c r="G225" s="2">
        <f>IF(Scoreboards!$E227="","",Scoreboards!$F227)</f>
      </c>
      <c r="H225" s="28">
        <f>IF(ISNUMBER(Scoreboards!$I227),Scoreboards!$I227,"")</f>
      </c>
      <c r="K225">
        <f>IF(Scoreboards!$E227="",Scoreboards!O227,Scoreboards!O227)</f>
        <v>224</v>
      </c>
    </row>
    <row r="226" spans="3:11" ht="15.75" hidden="1">
      <c r="C226" s="30">
        <f t="shared" si="3"/>
      </c>
      <c r="D226" s="5" t="str">
        <f>IF(Scoreboards!$E228="","ZZ",Scoreboards!$E228)</f>
        <v>ZZ</v>
      </c>
      <c r="E226" s="2">
        <f>IF(Scoreboards!$E228="","",MID(Scoreboards!$Q228,4,2))</f>
      </c>
      <c r="F226">
        <f>IF(Scoreboards!$E228="","",Scoreboards!$P228)</f>
      </c>
      <c r="G226" s="2">
        <f>IF(Scoreboards!$E228="","",Scoreboards!$F228)</f>
      </c>
      <c r="H226" s="28">
        <f>IF(ISNUMBER(Scoreboards!$I228),Scoreboards!$I228,"")</f>
      </c>
      <c r="K226">
        <f>IF(Scoreboards!$E228="",Scoreboards!O228,Scoreboards!O228)</f>
        <v>225</v>
      </c>
    </row>
    <row r="227" spans="3:11" ht="15.75" hidden="1">
      <c r="C227" s="30">
        <f t="shared" si="3"/>
      </c>
      <c r="D227" s="5" t="str">
        <f>IF(Scoreboards!$E229="","ZZ",Scoreboards!$E229)</f>
        <v>ZZ</v>
      </c>
      <c r="E227" s="2">
        <f>IF(Scoreboards!$E229="","",MID(Scoreboards!$Q229,4,2))</f>
      </c>
      <c r="F227">
        <f>IF(Scoreboards!$E229="","",Scoreboards!$P229)</f>
      </c>
      <c r="G227" s="2">
        <f>IF(Scoreboards!$E229="","",Scoreboards!$F229)</f>
      </c>
      <c r="H227" s="28">
        <f>IF(ISNUMBER(Scoreboards!$I229),Scoreboards!$I229,"")</f>
      </c>
      <c r="K227">
        <f>IF(Scoreboards!$E229="",Scoreboards!O229,Scoreboards!O229)</f>
        <v>226</v>
      </c>
    </row>
    <row r="228" spans="3:11" ht="15.75" hidden="1">
      <c r="C228" s="30">
        <f t="shared" si="3"/>
      </c>
      <c r="D228" s="5" t="str">
        <f>IF(Scoreboards!$E230="","ZZ",Scoreboards!$E230)</f>
        <v>ZZ</v>
      </c>
      <c r="E228" s="2">
        <f>IF(Scoreboards!$E230="","",MID(Scoreboards!$Q230,4,2))</f>
      </c>
      <c r="F228">
        <f>IF(Scoreboards!$E230="","",Scoreboards!$P230)</f>
      </c>
      <c r="G228" s="2">
        <f>IF(Scoreboards!$E230="","",Scoreboards!$F230)</f>
      </c>
      <c r="H228" s="28">
        <f>IF(ISNUMBER(Scoreboards!$I230),Scoreboards!$I230,"")</f>
      </c>
      <c r="K228">
        <f>IF(Scoreboards!$E230="",Scoreboards!O230,Scoreboards!O230)</f>
        <v>227</v>
      </c>
    </row>
    <row r="229" spans="3:11" ht="15.75" hidden="1">
      <c r="C229" s="30">
        <f t="shared" si="3"/>
      </c>
      <c r="D229" s="5" t="str">
        <f>IF(Scoreboards!$E231="","ZZ",Scoreboards!$E231)</f>
        <v>ZZ</v>
      </c>
      <c r="E229" s="2">
        <f>IF(Scoreboards!$E231="","",MID(Scoreboards!$Q231,4,2))</f>
      </c>
      <c r="F229">
        <f>IF(Scoreboards!$E231="","",Scoreboards!$P231)</f>
      </c>
      <c r="G229" s="2">
        <f>IF(Scoreboards!$E231="","",Scoreboards!$F231)</f>
      </c>
      <c r="H229" s="28">
        <f>IF(ISNUMBER(Scoreboards!$I231),Scoreboards!$I231,"")</f>
      </c>
      <c r="K229">
        <f>IF(Scoreboards!$E231="",Scoreboards!O231,Scoreboards!O231)</f>
        <v>228</v>
      </c>
    </row>
    <row r="230" spans="3:11" ht="15.75" hidden="1">
      <c r="C230" s="30">
        <f t="shared" si="3"/>
      </c>
      <c r="D230" s="5" t="str">
        <f>IF(Scoreboards!$E232="","ZZ",Scoreboards!$E232)</f>
        <v>ZZ</v>
      </c>
      <c r="E230" s="2">
        <f>IF(Scoreboards!$E232="","",MID(Scoreboards!$Q232,4,2))</f>
      </c>
      <c r="F230">
        <f>IF(Scoreboards!$E232="","",Scoreboards!$P232)</f>
      </c>
      <c r="G230" s="2">
        <f>IF(Scoreboards!$E232="","",Scoreboards!$F232)</f>
      </c>
      <c r="H230" s="28">
        <f>IF(ISNUMBER(Scoreboards!$I232),Scoreboards!$I232,"")</f>
      </c>
      <c r="K230">
        <f>IF(Scoreboards!$E232="",Scoreboards!O232,Scoreboards!O232)</f>
        <v>229</v>
      </c>
    </row>
    <row r="231" spans="3:11" ht="15.75" hidden="1">
      <c r="C231" s="30">
        <f t="shared" si="3"/>
      </c>
      <c r="D231" s="5" t="str">
        <f>IF(Scoreboards!$E233="","ZZ",Scoreboards!$E233)</f>
        <v>ZZ</v>
      </c>
      <c r="E231" s="2">
        <f>IF(Scoreboards!$E233="","",MID(Scoreboards!$Q233,4,2))</f>
      </c>
      <c r="F231">
        <f>IF(Scoreboards!$E233="","",Scoreboards!$P233)</f>
      </c>
      <c r="G231" s="2">
        <f>IF(Scoreboards!$E233="","",Scoreboards!$F233)</f>
      </c>
      <c r="H231" s="28">
        <f>IF(ISNUMBER(Scoreboards!$I233),Scoreboards!$I233,"")</f>
      </c>
      <c r="K231">
        <f>IF(Scoreboards!$E233="",Scoreboards!O233,Scoreboards!O233)</f>
        <v>230</v>
      </c>
    </row>
    <row r="232" spans="3:11" ht="15.75" hidden="1">
      <c r="C232" s="30">
        <f t="shared" si="3"/>
      </c>
      <c r="D232" s="5" t="str">
        <f>IF(Scoreboards!$E234="","ZZ",Scoreboards!$E234)</f>
        <v>ZZ</v>
      </c>
      <c r="E232" s="2">
        <f>IF(Scoreboards!$E234="","",MID(Scoreboards!$Q234,4,2))</f>
      </c>
      <c r="F232">
        <f>IF(Scoreboards!$E234="","",Scoreboards!$P234)</f>
      </c>
      <c r="G232" s="2">
        <f>IF(Scoreboards!$E234="","",Scoreboards!$F234)</f>
      </c>
      <c r="H232" s="28">
        <f>IF(ISNUMBER(Scoreboards!$I234),Scoreboards!$I234,"")</f>
      </c>
      <c r="K232">
        <f>IF(Scoreboards!$E234="",Scoreboards!O234,Scoreboards!O234)</f>
        <v>231</v>
      </c>
    </row>
    <row r="233" spans="3:11" ht="15.75" hidden="1">
      <c r="C233" s="30">
        <f t="shared" si="3"/>
      </c>
      <c r="D233" s="5" t="str">
        <f>IF(Scoreboards!$E235="","ZZ",Scoreboards!$E235)</f>
        <v>ZZ</v>
      </c>
      <c r="E233" s="2">
        <f>IF(Scoreboards!$E235="","",MID(Scoreboards!$Q235,4,2))</f>
      </c>
      <c r="F233">
        <f>IF(Scoreboards!$E235="","",Scoreboards!$P235)</f>
      </c>
      <c r="G233" s="2">
        <f>IF(Scoreboards!$E235="","",Scoreboards!$F235)</f>
      </c>
      <c r="H233" s="28">
        <f>IF(ISNUMBER(Scoreboards!$I235),Scoreboards!$I235,"")</f>
      </c>
      <c r="K233">
        <f>IF(Scoreboards!$E235="",Scoreboards!O235,Scoreboards!O235)</f>
        <v>232</v>
      </c>
    </row>
    <row r="234" spans="3:11" ht="15.75" hidden="1">
      <c r="C234" s="30">
        <f t="shared" si="3"/>
      </c>
      <c r="D234" s="5" t="str">
        <f>IF(Scoreboards!$E236="","ZZ",Scoreboards!$E236)</f>
        <v>ZZ</v>
      </c>
      <c r="E234" s="2">
        <f>IF(Scoreboards!$E236="","",MID(Scoreboards!$Q236,4,2))</f>
      </c>
      <c r="F234">
        <f>IF(Scoreboards!$E236="","",Scoreboards!$P236)</f>
      </c>
      <c r="G234" s="2">
        <f>IF(Scoreboards!$E236="","",Scoreboards!$F236)</f>
      </c>
      <c r="H234" s="28">
        <f>IF(ISNUMBER(Scoreboards!$I236),Scoreboards!$I236,"")</f>
      </c>
      <c r="K234">
        <f>IF(Scoreboards!$E236="",Scoreboards!O236,Scoreboards!O236)</f>
        <v>233</v>
      </c>
    </row>
    <row r="235" spans="3:11" ht="15.75" hidden="1">
      <c r="C235" s="30">
        <f t="shared" si="3"/>
      </c>
      <c r="D235" s="5" t="str">
        <f>IF(Scoreboards!$E237="","ZZ",Scoreboards!$E237)</f>
        <v>ZZ</v>
      </c>
      <c r="E235" s="2">
        <f>IF(Scoreboards!$E237="","",MID(Scoreboards!$Q237,4,2))</f>
      </c>
      <c r="F235">
        <f>IF(Scoreboards!$E237="","",Scoreboards!$P237)</f>
      </c>
      <c r="G235" s="2">
        <f>IF(Scoreboards!$E237="","",Scoreboards!$F237)</f>
      </c>
      <c r="H235" s="28">
        <f>IF(ISNUMBER(Scoreboards!$I237),Scoreboards!$I237,"")</f>
      </c>
      <c r="K235">
        <f>IF(Scoreboards!$E237="",Scoreboards!O237,Scoreboards!O237)</f>
        <v>234</v>
      </c>
    </row>
    <row r="236" spans="3:11" ht="15.75" hidden="1">
      <c r="C236" s="30">
        <f t="shared" si="3"/>
      </c>
      <c r="D236" s="5" t="str">
        <f>IF(Scoreboards!$E238="","ZZ",Scoreboards!$E238)</f>
        <v>ZZ</v>
      </c>
      <c r="E236" s="2">
        <f>IF(Scoreboards!$E238="","",MID(Scoreboards!$Q238,4,2))</f>
      </c>
      <c r="F236">
        <f>IF(Scoreboards!$E238="","",Scoreboards!$P238)</f>
      </c>
      <c r="G236" s="2">
        <f>IF(Scoreboards!$E238="","",Scoreboards!$F238)</f>
      </c>
      <c r="H236" s="28">
        <f>IF(ISNUMBER(Scoreboards!$I238),Scoreboards!$I238,"")</f>
      </c>
      <c r="K236">
        <f>IF(Scoreboards!$E238="",Scoreboards!O238,Scoreboards!O238)</f>
        <v>235</v>
      </c>
    </row>
    <row r="237" spans="3:11" ht="15.75" hidden="1">
      <c r="C237" s="30">
        <f t="shared" si="3"/>
      </c>
      <c r="D237" s="5" t="str">
        <f>IF(Scoreboards!$E239="","ZZ",Scoreboards!$E239)</f>
        <v>ZZ</v>
      </c>
      <c r="E237" s="2">
        <f>IF(Scoreboards!$E239="","",MID(Scoreboards!$Q239,4,2))</f>
      </c>
      <c r="F237">
        <f>IF(Scoreboards!$E239="","",Scoreboards!$P239)</f>
      </c>
      <c r="G237" s="2">
        <f>IF(Scoreboards!$E239="","",Scoreboards!$F239)</f>
      </c>
      <c r="H237" s="28">
        <f>IF(ISNUMBER(Scoreboards!$I239),Scoreboards!$I239,"")</f>
      </c>
      <c r="K237">
        <f>IF(Scoreboards!$E239="",Scoreboards!O239,Scoreboards!O239)</f>
        <v>236</v>
      </c>
    </row>
    <row r="238" spans="3:11" ht="15.75" hidden="1">
      <c r="C238" s="30">
        <f t="shared" si="3"/>
      </c>
      <c r="D238" s="5" t="str">
        <f>IF(Scoreboards!$E240="","ZZ",Scoreboards!$E240)</f>
        <v>ZZ</v>
      </c>
      <c r="E238" s="2">
        <f>IF(Scoreboards!$E240="","",MID(Scoreboards!$Q240,4,2))</f>
      </c>
      <c r="F238">
        <f>IF(Scoreboards!$E240="","",Scoreboards!$P240)</f>
      </c>
      <c r="G238" s="2">
        <f>IF(Scoreboards!$E240="","",Scoreboards!$F240)</f>
      </c>
      <c r="H238" s="28">
        <f>IF(ISNUMBER(Scoreboards!$I240),Scoreboards!$I240,"")</f>
      </c>
      <c r="K238">
        <f>IF(Scoreboards!$E240="",Scoreboards!O240,Scoreboards!O240)</f>
        <v>237</v>
      </c>
    </row>
    <row r="239" spans="3:11" ht="15.75" hidden="1">
      <c r="C239" s="30">
        <f t="shared" si="3"/>
      </c>
      <c r="D239" s="5" t="str">
        <f>IF(Scoreboards!$E241="","ZZ",Scoreboards!$E241)</f>
        <v>ZZ</v>
      </c>
      <c r="E239" s="2">
        <f>IF(Scoreboards!$E241="","",MID(Scoreboards!$Q241,4,2))</f>
      </c>
      <c r="F239">
        <f>IF(Scoreboards!$E241="","",Scoreboards!$P241)</f>
      </c>
      <c r="G239" s="2">
        <f>IF(Scoreboards!$E241="","",Scoreboards!$F241)</f>
      </c>
      <c r="H239" s="28">
        <f>IF(ISNUMBER(Scoreboards!$I241),Scoreboards!$I241,"")</f>
      </c>
      <c r="K239">
        <f>IF(Scoreboards!$E241="",Scoreboards!O241,Scoreboards!O241)</f>
        <v>238</v>
      </c>
    </row>
    <row r="240" spans="3:11" ht="15.75" hidden="1">
      <c r="C240" s="30">
        <f t="shared" si="3"/>
      </c>
      <c r="D240" s="5" t="str">
        <f>IF(Scoreboards!$E242="","ZZ",Scoreboards!$E242)</f>
        <v>ZZ</v>
      </c>
      <c r="E240" s="2">
        <f>IF(Scoreboards!$E242="","",MID(Scoreboards!$Q242,4,2))</f>
      </c>
      <c r="F240">
        <f>IF(Scoreboards!$E242="","",Scoreboards!$P242)</f>
      </c>
      <c r="G240" s="2">
        <f>IF(Scoreboards!$E242="","",Scoreboards!$F242)</f>
      </c>
      <c r="H240" s="28">
        <f>IF(ISNUMBER(Scoreboards!$I242),Scoreboards!$I242,"")</f>
      </c>
      <c r="K240">
        <f>IF(Scoreboards!$E242="",Scoreboards!O242,Scoreboards!O242)</f>
        <v>239</v>
      </c>
    </row>
    <row r="241" spans="3:11" ht="15.75" hidden="1">
      <c r="C241" s="30">
        <f t="shared" si="3"/>
      </c>
      <c r="D241" s="5" t="str">
        <f>IF(Scoreboards!$E243="","ZZ",Scoreboards!$E243)</f>
        <v>ZZ</v>
      </c>
      <c r="E241" s="2">
        <f>IF(Scoreboards!$E243="","",MID(Scoreboards!$Q243,4,2))</f>
      </c>
      <c r="F241">
        <f>IF(Scoreboards!$E243="","",Scoreboards!$P243)</f>
      </c>
      <c r="G241" s="2">
        <f>IF(Scoreboards!$E243="","",Scoreboards!$F243)</f>
      </c>
      <c r="H241" s="28">
        <f>IF(ISNUMBER(Scoreboards!$I243),Scoreboards!$I243,"")</f>
      </c>
      <c r="K241">
        <f>IF(Scoreboards!$E243="",Scoreboards!O243,Scoreboards!O243)</f>
        <v>240</v>
      </c>
    </row>
    <row r="242" spans="3:11" ht="15.75" hidden="1">
      <c r="C242" s="30">
        <f t="shared" si="3"/>
      </c>
      <c r="D242" s="5" t="str">
        <f>IF(Scoreboards!$E244="","ZZ",Scoreboards!$E244)</f>
        <v>ZZ</v>
      </c>
      <c r="E242" s="2">
        <f>IF(Scoreboards!$E244="","",MID(Scoreboards!$Q244,4,2))</f>
      </c>
      <c r="F242">
        <f>IF(Scoreboards!$E244="","",Scoreboards!$P244)</f>
      </c>
      <c r="G242" s="2">
        <f>IF(Scoreboards!$E244="","",Scoreboards!$F244)</f>
      </c>
      <c r="H242" s="28">
        <f>IF(ISNUMBER(Scoreboards!$I244),Scoreboards!$I244,"")</f>
      </c>
      <c r="K242">
        <f>IF(Scoreboards!$E244="",Scoreboards!O244,Scoreboards!O244)</f>
        <v>241</v>
      </c>
    </row>
    <row r="243" spans="3:11" ht="15.75" hidden="1">
      <c r="C243" s="30">
        <f t="shared" si="3"/>
      </c>
      <c r="D243" s="5" t="str">
        <f>IF(Scoreboards!$E245="","ZZ",Scoreboards!$E245)</f>
        <v>ZZ</v>
      </c>
      <c r="E243" s="2">
        <f>IF(Scoreboards!$E245="","",MID(Scoreboards!$Q245,4,2))</f>
      </c>
      <c r="F243">
        <f>IF(Scoreboards!$E245="","",Scoreboards!$P245)</f>
      </c>
      <c r="G243" s="2">
        <f>IF(Scoreboards!$E245="","",Scoreboards!$F245)</f>
      </c>
      <c r="H243" s="28">
        <f>IF(ISNUMBER(Scoreboards!$I245),Scoreboards!$I245,"")</f>
      </c>
      <c r="K243">
        <f>IF(Scoreboards!$E245="",Scoreboards!O245,Scoreboards!O245)</f>
        <v>242</v>
      </c>
    </row>
    <row r="244" spans="3:11" ht="15.75" hidden="1">
      <c r="C244" s="30">
        <f t="shared" si="3"/>
      </c>
      <c r="D244" s="5" t="str">
        <f>IF(Scoreboards!$E246="","ZZ",Scoreboards!$E246)</f>
        <v>ZZ</v>
      </c>
      <c r="E244" s="2">
        <f>IF(Scoreboards!$E246="","",MID(Scoreboards!$Q246,4,2))</f>
      </c>
      <c r="F244">
        <f>IF(Scoreboards!$E246="","",Scoreboards!$P246)</f>
      </c>
      <c r="G244" s="2">
        <f>IF(Scoreboards!$E246="","",Scoreboards!$F246)</f>
      </c>
      <c r="H244" s="28">
        <f>IF(ISNUMBER(Scoreboards!$I246),Scoreboards!$I246,"")</f>
      </c>
      <c r="K244">
        <f>IF(Scoreboards!$E246="",Scoreboards!O246,Scoreboards!O246)</f>
        <v>243</v>
      </c>
    </row>
    <row r="245" spans="3:11" ht="15.75" hidden="1">
      <c r="C245" s="30">
        <f t="shared" si="3"/>
      </c>
      <c r="D245" s="5" t="str">
        <f>IF(Scoreboards!$E247="","ZZ",Scoreboards!$E247)</f>
        <v>ZZ</v>
      </c>
      <c r="E245" s="2">
        <f>IF(Scoreboards!$E247="","",MID(Scoreboards!$Q247,4,2))</f>
      </c>
      <c r="F245">
        <f>IF(Scoreboards!$E247="","",Scoreboards!$P247)</f>
      </c>
      <c r="G245" s="2">
        <f>IF(Scoreboards!$E247="","",Scoreboards!$F247)</f>
      </c>
      <c r="H245" s="28">
        <f>IF(ISNUMBER(Scoreboards!$I247),Scoreboards!$I247,"")</f>
      </c>
      <c r="K245">
        <f>IF(Scoreboards!$E247="",Scoreboards!O247,Scoreboards!O247)</f>
        <v>244</v>
      </c>
    </row>
    <row r="246" spans="3:11" ht="15.75" hidden="1">
      <c r="C246" s="30">
        <f t="shared" si="3"/>
      </c>
      <c r="D246" s="5" t="str">
        <f>IF(Scoreboards!$E248="","ZZ",Scoreboards!$E248)</f>
        <v>ZZ</v>
      </c>
      <c r="E246" s="2">
        <f>IF(Scoreboards!$E248="","",MID(Scoreboards!$Q248,4,2))</f>
      </c>
      <c r="F246">
        <f>IF(Scoreboards!$E248="","",Scoreboards!$P248)</f>
      </c>
      <c r="G246" s="2">
        <f>IF(Scoreboards!$E248="","",Scoreboards!$F248)</f>
      </c>
      <c r="H246" s="28">
        <f>IF(ISNUMBER(Scoreboards!$I248),Scoreboards!$I248,"")</f>
      </c>
      <c r="K246">
        <f>IF(Scoreboards!$E248="",Scoreboards!O248,Scoreboards!O248)</f>
        <v>245</v>
      </c>
    </row>
    <row r="247" spans="3:11" ht="15.75" hidden="1">
      <c r="C247" s="30">
        <f t="shared" si="3"/>
      </c>
      <c r="D247" s="5" t="str">
        <f>IF(Scoreboards!$E249="","ZZ",Scoreboards!$E249)</f>
        <v>ZZ</v>
      </c>
      <c r="E247" s="2">
        <f>IF(Scoreboards!$E249="","",MID(Scoreboards!$Q249,4,2))</f>
      </c>
      <c r="F247">
        <f>IF(Scoreboards!$E249="","",Scoreboards!$P249)</f>
      </c>
      <c r="G247" s="2">
        <f>IF(Scoreboards!$E249="","",Scoreboards!$F249)</f>
      </c>
      <c r="H247" s="28">
        <f>IF(ISNUMBER(Scoreboards!$I249),Scoreboards!$I249,"")</f>
      </c>
      <c r="K247">
        <f>IF(Scoreboards!$E249="",Scoreboards!O249,Scoreboards!O249)</f>
        <v>246</v>
      </c>
    </row>
    <row r="248" spans="3:11" ht="15.75" hidden="1">
      <c r="C248" s="30">
        <f t="shared" si="3"/>
      </c>
      <c r="D248" s="5" t="str">
        <f>IF(Scoreboards!$E250="","ZZ",Scoreboards!$E250)</f>
        <v>ZZ</v>
      </c>
      <c r="E248" s="2">
        <f>IF(Scoreboards!$E250="","",MID(Scoreboards!$Q250,4,2))</f>
      </c>
      <c r="F248">
        <f>IF(Scoreboards!$E250="","",Scoreboards!$P250)</f>
      </c>
      <c r="G248" s="2">
        <f>IF(Scoreboards!$E250="","",Scoreboards!$F250)</f>
      </c>
      <c r="H248" s="28">
        <f>IF(ISNUMBER(Scoreboards!$I250),Scoreboards!$I250,"")</f>
      </c>
      <c r="K248">
        <f>IF(Scoreboards!$E250="",Scoreboards!O250,Scoreboards!O250)</f>
        <v>247</v>
      </c>
    </row>
    <row r="249" spans="3:11" ht="15.75" hidden="1">
      <c r="C249" s="30">
        <f t="shared" si="3"/>
      </c>
      <c r="D249" s="5" t="str">
        <f>IF(Scoreboards!$E251="","ZZ",Scoreboards!$E251)</f>
        <v>ZZ</v>
      </c>
      <c r="E249" s="2">
        <f>IF(Scoreboards!$E251="","",MID(Scoreboards!$Q251,4,2))</f>
      </c>
      <c r="F249">
        <f>IF(Scoreboards!$E251="","",Scoreboards!$P251)</f>
      </c>
      <c r="G249" s="2">
        <f>IF(Scoreboards!$E251="","",Scoreboards!$F251)</f>
      </c>
      <c r="H249" s="28">
        <f>IF(ISNUMBER(Scoreboards!$I251),Scoreboards!$I251,"")</f>
      </c>
      <c r="K249">
        <f>IF(Scoreboards!$E251="",Scoreboards!O251,Scoreboards!O251)</f>
        <v>248</v>
      </c>
    </row>
    <row r="250" spans="3:11" ht="15.75" hidden="1">
      <c r="C250" s="30">
        <f t="shared" si="3"/>
      </c>
      <c r="D250" s="5" t="str">
        <f>IF(Scoreboards!$E252="","ZZ",Scoreboards!$E252)</f>
        <v>ZZ</v>
      </c>
      <c r="E250" s="2">
        <f>IF(Scoreboards!$E252="","",MID(Scoreboards!$Q252,4,2))</f>
      </c>
      <c r="F250">
        <f>IF(Scoreboards!$E252="","",Scoreboards!$P252)</f>
      </c>
      <c r="G250" s="2">
        <f>IF(Scoreboards!$E252="","",Scoreboards!$F252)</f>
      </c>
      <c r="H250" s="28">
        <f>IF(ISNUMBER(Scoreboards!$I252),Scoreboards!$I252,"")</f>
      </c>
      <c r="K250">
        <f>IF(Scoreboards!$E252="",Scoreboards!O252,Scoreboards!O252)</f>
        <v>249</v>
      </c>
    </row>
    <row r="251" spans="3:11" ht="15.75" hidden="1">
      <c r="C251" s="30">
        <f t="shared" si="3"/>
      </c>
      <c r="D251" s="5" t="str">
        <f>IF(Scoreboards!$E253="","ZZ",Scoreboards!$E253)</f>
        <v>ZZ</v>
      </c>
      <c r="E251" s="2">
        <f>IF(Scoreboards!$E253="","",MID(Scoreboards!$Q253,4,2))</f>
      </c>
      <c r="F251">
        <f>IF(Scoreboards!$E253="","",Scoreboards!$P253)</f>
      </c>
      <c r="G251" s="2">
        <f>IF(Scoreboards!$E253="","",Scoreboards!$F253)</f>
      </c>
      <c r="H251" s="28">
        <f>IF(ISNUMBER(Scoreboards!$I253),Scoreboards!$I253,"")</f>
      </c>
      <c r="K251">
        <f>IF(Scoreboards!$E253="",Scoreboards!O253,Scoreboards!O253)</f>
        <v>250</v>
      </c>
    </row>
    <row r="252" spans="3:11" ht="15.75" hidden="1">
      <c r="C252" s="30">
        <f t="shared" si="3"/>
      </c>
      <c r="D252" s="5" t="str">
        <f>IF(Scoreboards!$E254="","ZZ",Scoreboards!$E254)</f>
        <v>ZZ</v>
      </c>
      <c r="E252" s="2">
        <f>IF(Scoreboards!$E254="","",MID(Scoreboards!$Q254,4,2))</f>
      </c>
      <c r="F252">
        <f>IF(Scoreboards!$E254="","",Scoreboards!$P254)</f>
      </c>
      <c r="G252" s="2">
        <f>IF(Scoreboards!$E254="","",Scoreboards!$F254)</f>
      </c>
      <c r="H252" s="28">
        <f>IF(ISNUMBER(Scoreboards!$I254),Scoreboards!$I254,"")</f>
      </c>
      <c r="K252">
        <f>IF(Scoreboards!$E254="",Scoreboards!O254,Scoreboards!O254)</f>
        <v>251</v>
      </c>
    </row>
    <row r="253" spans="3:11" ht="15.75" hidden="1">
      <c r="C253" s="30">
        <f t="shared" si="3"/>
      </c>
      <c r="D253" s="5" t="str">
        <f>IF(Scoreboards!$E255="","ZZ",Scoreboards!$E255)</f>
        <v>ZZ</v>
      </c>
      <c r="E253" s="2">
        <f>IF(Scoreboards!$E255="","",MID(Scoreboards!$Q255,4,2))</f>
      </c>
      <c r="F253">
        <f>IF(Scoreboards!$E255="","",Scoreboards!$P255)</f>
      </c>
      <c r="G253" s="2">
        <f>IF(Scoreboards!$E255="","",Scoreboards!$F255)</f>
      </c>
      <c r="H253" s="28">
        <f>IF(ISNUMBER(Scoreboards!$I255),Scoreboards!$I255,"")</f>
      </c>
      <c r="K253">
        <f>IF(Scoreboards!$E255="",Scoreboards!O255,Scoreboards!O255)</f>
        <v>252</v>
      </c>
    </row>
    <row r="254" spans="3:11" ht="15.75" hidden="1">
      <c r="C254" s="30">
        <f t="shared" si="3"/>
      </c>
      <c r="D254" s="5" t="str">
        <f>IF(Scoreboards!$E256="","ZZ",Scoreboards!$E256)</f>
        <v>ZZ</v>
      </c>
      <c r="E254" s="2">
        <f>IF(Scoreboards!$E256="","",MID(Scoreboards!$Q256,4,2))</f>
      </c>
      <c r="F254">
        <f>IF(Scoreboards!$E256="","",Scoreboards!$P256)</f>
      </c>
      <c r="G254" s="2">
        <f>IF(Scoreboards!$E256="","",Scoreboards!$F256)</f>
      </c>
      <c r="H254" s="28">
        <f>IF(ISNUMBER(Scoreboards!$I256),Scoreboards!$I256,"")</f>
      </c>
      <c r="K254">
        <f>IF(Scoreboards!$E256="",Scoreboards!O256,Scoreboards!O256)</f>
        <v>253</v>
      </c>
    </row>
    <row r="255" spans="3:11" ht="15.75" hidden="1">
      <c r="C255" s="30">
        <f t="shared" si="3"/>
      </c>
      <c r="D255" s="5" t="str">
        <f>IF(Scoreboards!$E257="","ZZ",Scoreboards!$E257)</f>
        <v>ZZ</v>
      </c>
      <c r="E255" s="2">
        <f>IF(Scoreboards!$E257="","",MID(Scoreboards!$Q257,4,2))</f>
      </c>
      <c r="F255">
        <f>IF(Scoreboards!$E257="","",Scoreboards!$P257)</f>
      </c>
      <c r="G255" s="2">
        <f>IF(Scoreboards!$E257="","",Scoreboards!$F257)</f>
      </c>
      <c r="H255" s="28">
        <f>IF(ISNUMBER(Scoreboards!$I257),Scoreboards!$I257,"")</f>
      </c>
      <c r="K255">
        <f>IF(Scoreboards!$E257="",Scoreboards!O257,Scoreboards!O257)</f>
        <v>254</v>
      </c>
    </row>
    <row r="256" spans="3:11" ht="15.75" hidden="1">
      <c r="C256" s="30">
        <f t="shared" si="3"/>
      </c>
      <c r="D256" s="5" t="str">
        <f>IF(Scoreboards!$E258="","ZZ",Scoreboards!$E258)</f>
        <v>ZZ</v>
      </c>
      <c r="E256" s="2">
        <f>IF(Scoreboards!$E258="","",MID(Scoreboards!$Q258,4,2))</f>
      </c>
      <c r="F256">
        <f>IF(Scoreboards!$E258="","",Scoreboards!$P258)</f>
      </c>
      <c r="G256" s="2">
        <f>IF(Scoreboards!$E258="","",Scoreboards!$F258)</f>
      </c>
      <c r="H256" s="28">
        <f>IF(ISNUMBER(Scoreboards!$I258),Scoreboards!$I258,"")</f>
      </c>
      <c r="K256">
        <f>IF(Scoreboards!$E258="",Scoreboards!O258,Scoreboards!O258)</f>
        <v>255</v>
      </c>
    </row>
    <row r="257" spans="3:11" ht="15.75" hidden="1">
      <c r="C257" s="30">
        <f t="shared" si="3"/>
      </c>
      <c r="D257" s="5" t="str">
        <f>IF(Scoreboards!$E259="","ZZ",Scoreboards!$E259)</f>
        <v>ZZ</v>
      </c>
      <c r="E257" s="2">
        <f>IF(Scoreboards!$E259="","",MID(Scoreboards!$Q259,4,2))</f>
      </c>
      <c r="F257">
        <f>IF(Scoreboards!$E259="","",Scoreboards!$P259)</f>
      </c>
      <c r="G257" s="2">
        <f>IF(Scoreboards!$E259="","",Scoreboards!$F259)</f>
      </c>
      <c r="H257" s="28">
        <f>IF(ISNUMBER(Scoreboards!$I259),Scoreboards!$I259,"")</f>
      </c>
      <c r="K257">
        <f>IF(Scoreboards!$E259="",Scoreboards!O259,Scoreboards!O259)</f>
        <v>256</v>
      </c>
    </row>
    <row r="258" spans="3:11" ht="15.75" hidden="1">
      <c r="C258" s="30">
        <f t="shared" si="3"/>
      </c>
      <c r="D258" s="5" t="str">
        <f>IF(Scoreboards!$E260="","ZZ",Scoreboards!$E260)</f>
        <v>ZZ</v>
      </c>
      <c r="E258" s="2">
        <f>IF(Scoreboards!$E260="","",MID(Scoreboards!$Q260,4,2))</f>
      </c>
      <c r="F258">
        <f>IF(Scoreboards!$E260="","",Scoreboards!$P260)</f>
      </c>
      <c r="G258" s="2">
        <f>IF(Scoreboards!$E260="","",Scoreboards!$F260)</f>
      </c>
      <c r="H258" s="28">
        <f>IF(ISNUMBER(Scoreboards!$I260),Scoreboards!$I260,"")</f>
      </c>
      <c r="K258">
        <f>IF(Scoreboards!$E260="",Scoreboards!O260,Scoreboards!O260)</f>
        <v>257</v>
      </c>
    </row>
    <row r="259" spans="3:11" ht="15.75" hidden="1">
      <c r="C259" s="30">
        <f aca="true" t="shared" si="4" ref="C259:C322">IF(ISNUMBER(H259),"$","")</f>
      </c>
      <c r="D259" s="5" t="str">
        <f>IF(Scoreboards!$E261="","ZZ",Scoreboards!$E261)</f>
        <v>ZZ</v>
      </c>
      <c r="E259" s="2">
        <f>IF(Scoreboards!$E261="","",MID(Scoreboards!$Q261,4,2))</f>
      </c>
      <c r="F259">
        <f>IF(Scoreboards!$E261="","",Scoreboards!$P261)</f>
      </c>
      <c r="G259" s="2">
        <f>IF(Scoreboards!$E261="","",Scoreboards!$F261)</f>
      </c>
      <c r="H259" s="28">
        <f>IF(ISNUMBER(Scoreboards!$I261),Scoreboards!$I261,"")</f>
      </c>
      <c r="K259">
        <f>IF(Scoreboards!$E261="",Scoreboards!O261,Scoreboards!O261)</f>
        <v>258</v>
      </c>
    </row>
    <row r="260" spans="3:11" ht="15.75" hidden="1">
      <c r="C260" s="30">
        <f t="shared" si="4"/>
      </c>
      <c r="D260" s="5" t="str">
        <f>IF(Scoreboards!$E262="","ZZ",Scoreboards!$E262)</f>
        <v>ZZ</v>
      </c>
      <c r="E260" s="2">
        <f>IF(Scoreboards!$E262="","",MID(Scoreboards!$Q262,4,2))</f>
      </c>
      <c r="F260">
        <f>IF(Scoreboards!$E262="","",Scoreboards!$P262)</f>
      </c>
      <c r="G260" s="2">
        <f>IF(Scoreboards!$E262="","",Scoreboards!$F262)</f>
      </c>
      <c r="H260" s="28">
        <f>IF(ISNUMBER(Scoreboards!$I262),Scoreboards!$I262,"")</f>
      </c>
      <c r="K260">
        <f>IF(Scoreboards!$E262="",Scoreboards!O262,Scoreboards!O262)</f>
        <v>259</v>
      </c>
    </row>
    <row r="261" spans="3:11" ht="15.75" hidden="1">
      <c r="C261" s="30">
        <f t="shared" si="4"/>
      </c>
      <c r="D261" s="5" t="str">
        <f>IF(Scoreboards!$E263="","ZZ",Scoreboards!$E263)</f>
        <v>ZZ</v>
      </c>
      <c r="E261" s="2">
        <f>IF(Scoreboards!$E263="","",MID(Scoreboards!$Q263,4,2))</f>
      </c>
      <c r="F261">
        <f>IF(Scoreboards!$E263="","",Scoreboards!$P263)</f>
      </c>
      <c r="G261" s="2">
        <f>IF(Scoreboards!$E263="","",Scoreboards!$F263)</f>
      </c>
      <c r="H261" s="28">
        <f>IF(ISNUMBER(Scoreboards!$I263),Scoreboards!$I263,"")</f>
      </c>
      <c r="K261">
        <f>IF(Scoreboards!$E263="",Scoreboards!O263,Scoreboards!O263)</f>
        <v>260</v>
      </c>
    </row>
    <row r="262" spans="3:11" ht="15.75" hidden="1">
      <c r="C262" s="30">
        <f t="shared" si="4"/>
      </c>
      <c r="D262" s="5" t="str">
        <f>IF(Scoreboards!$E264="","ZZ",Scoreboards!$E264)</f>
        <v>ZZ</v>
      </c>
      <c r="E262" s="2">
        <f>IF(Scoreboards!$E264="","",MID(Scoreboards!$Q264,4,2))</f>
      </c>
      <c r="F262">
        <f>IF(Scoreboards!$E264="","",Scoreboards!$P264)</f>
      </c>
      <c r="G262" s="2">
        <f>IF(Scoreboards!$E264="","",Scoreboards!$F264)</f>
      </c>
      <c r="H262" s="28">
        <f>IF(ISNUMBER(Scoreboards!$I264),Scoreboards!$I264,"")</f>
      </c>
      <c r="K262">
        <f>IF(Scoreboards!$E264="",Scoreboards!O264,Scoreboards!O264)</f>
        <v>261</v>
      </c>
    </row>
    <row r="263" spans="3:11" ht="15.75" hidden="1">
      <c r="C263" s="30">
        <f t="shared" si="4"/>
      </c>
      <c r="D263" s="5" t="str">
        <f>IF(Scoreboards!$E265="","ZZ",Scoreboards!$E265)</f>
        <v>ZZ</v>
      </c>
      <c r="E263" s="2">
        <f>IF(Scoreboards!$E265="","",MID(Scoreboards!$Q265,4,2))</f>
      </c>
      <c r="F263">
        <f>IF(Scoreboards!$E265="","",Scoreboards!$P265)</f>
      </c>
      <c r="G263" s="2">
        <f>IF(Scoreboards!$E265="","",Scoreboards!$F265)</f>
      </c>
      <c r="H263" s="28">
        <f>IF(ISNUMBER(Scoreboards!$I265),Scoreboards!$I265,"")</f>
      </c>
      <c r="K263">
        <f>IF(Scoreboards!$E265="",Scoreboards!O265,Scoreboards!O265)</f>
        <v>262</v>
      </c>
    </row>
    <row r="264" spans="3:11" ht="15.75" hidden="1">
      <c r="C264" s="30">
        <f t="shared" si="4"/>
      </c>
      <c r="D264" s="5" t="str">
        <f>IF(Scoreboards!$E266="","ZZ",Scoreboards!$E266)</f>
        <v>ZZ</v>
      </c>
      <c r="E264" s="2">
        <f>IF(Scoreboards!$E266="","",MID(Scoreboards!$Q266,4,2))</f>
      </c>
      <c r="F264">
        <f>IF(Scoreboards!$E266="","",Scoreboards!$P266)</f>
      </c>
      <c r="G264" s="2">
        <f>IF(Scoreboards!$E266="","",Scoreboards!$F266)</f>
      </c>
      <c r="H264" s="28">
        <f>IF(ISNUMBER(Scoreboards!$I266),Scoreboards!$I266,"")</f>
      </c>
      <c r="K264">
        <f>IF(Scoreboards!$E266="",Scoreboards!O266,Scoreboards!O266)</f>
        <v>263</v>
      </c>
    </row>
    <row r="265" spans="3:11" ht="15.75" hidden="1">
      <c r="C265" s="30">
        <f t="shared" si="4"/>
      </c>
      <c r="D265" s="5" t="str">
        <f>IF(Scoreboards!$E267="","ZZ",Scoreboards!$E267)</f>
        <v>ZZ</v>
      </c>
      <c r="E265" s="2">
        <f>IF(Scoreboards!$E267="","",MID(Scoreboards!$Q267,4,2))</f>
      </c>
      <c r="F265">
        <f>IF(Scoreboards!$E267="","",Scoreboards!$P267)</f>
      </c>
      <c r="G265" s="2">
        <f>IF(Scoreboards!$E267="","",Scoreboards!$F267)</f>
      </c>
      <c r="H265" s="28">
        <f>IF(ISNUMBER(Scoreboards!$I267),Scoreboards!$I267,"")</f>
      </c>
      <c r="K265">
        <f>IF(Scoreboards!$E267="",Scoreboards!O267,Scoreboards!O267)</f>
        <v>264</v>
      </c>
    </row>
    <row r="266" spans="3:11" ht="15.75" hidden="1">
      <c r="C266" s="30">
        <f t="shared" si="4"/>
      </c>
      <c r="D266" s="5" t="str">
        <f>IF(Scoreboards!$E268="","ZZ",Scoreboards!$E268)</f>
        <v>ZZ</v>
      </c>
      <c r="E266" s="2">
        <f>IF(Scoreboards!$E268="","",MID(Scoreboards!$Q268,4,2))</f>
      </c>
      <c r="F266">
        <f>IF(Scoreboards!$E268="","",Scoreboards!$P268)</f>
      </c>
      <c r="G266" s="2">
        <f>IF(Scoreboards!$E268="","",Scoreboards!$F268)</f>
      </c>
      <c r="H266" s="28">
        <f>IF(ISNUMBER(Scoreboards!$I268),Scoreboards!$I268,"")</f>
      </c>
      <c r="K266">
        <f>IF(Scoreboards!$E268="",Scoreboards!O268,Scoreboards!O268)</f>
        <v>265</v>
      </c>
    </row>
    <row r="267" spans="3:11" ht="15.75" hidden="1">
      <c r="C267" s="30">
        <f t="shared" si="4"/>
      </c>
      <c r="D267" s="5" t="str">
        <f>IF(Scoreboards!$E269="","ZZ",Scoreboards!$E269)</f>
        <v>ZZ</v>
      </c>
      <c r="E267" s="2">
        <f>IF(Scoreboards!$E269="","",MID(Scoreboards!$Q269,4,2))</f>
      </c>
      <c r="F267">
        <f>IF(Scoreboards!$E269="","",Scoreboards!$P269)</f>
      </c>
      <c r="G267" s="2">
        <f>IF(Scoreboards!$E269="","",Scoreboards!$F269)</f>
      </c>
      <c r="H267" s="28">
        <f>IF(ISNUMBER(Scoreboards!$I269),Scoreboards!$I269,"")</f>
      </c>
      <c r="K267">
        <f>IF(Scoreboards!$E269="",Scoreboards!O269,Scoreboards!O269)</f>
        <v>266</v>
      </c>
    </row>
    <row r="268" spans="3:11" ht="15.75" hidden="1">
      <c r="C268" s="30">
        <f t="shared" si="4"/>
      </c>
      <c r="D268" s="5" t="str">
        <f>IF(Scoreboards!$E270="","ZZ",Scoreboards!$E270)</f>
        <v>ZZ</v>
      </c>
      <c r="E268" s="2">
        <f>IF(Scoreboards!$E270="","",MID(Scoreboards!$Q270,4,2))</f>
      </c>
      <c r="F268">
        <f>IF(Scoreboards!$E270="","",Scoreboards!$P270)</f>
      </c>
      <c r="G268" s="2">
        <f>IF(Scoreboards!$E270="","",Scoreboards!$F270)</f>
      </c>
      <c r="H268" s="28">
        <f>IF(ISNUMBER(Scoreboards!$I270),Scoreboards!$I270,"")</f>
      </c>
      <c r="K268">
        <f>IF(Scoreboards!$E270="",Scoreboards!O270,Scoreboards!O270)</f>
        <v>267</v>
      </c>
    </row>
    <row r="269" spans="3:11" ht="15.75" hidden="1">
      <c r="C269" s="30">
        <f t="shared" si="4"/>
      </c>
      <c r="D269" s="5" t="str">
        <f>IF(Scoreboards!$E271="","ZZ",Scoreboards!$E271)</f>
        <v>ZZ</v>
      </c>
      <c r="E269" s="2">
        <f>IF(Scoreboards!$E271="","",MID(Scoreboards!$Q271,4,2))</f>
      </c>
      <c r="F269">
        <f>IF(Scoreboards!$E271="","",Scoreboards!$P271)</f>
      </c>
      <c r="G269" s="2">
        <f>IF(Scoreboards!$E271="","",Scoreboards!$F271)</f>
      </c>
      <c r="H269" s="28">
        <f>IF(ISNUMBER(Scoreboards!$I271),Scoreboards!$I271,"")</f>
      </c>
      <c r="K269">
        <f>IF(Scoreboards!$E271="",Scoreboards!O271,Scoreboards!O271)</f>
        <v>268</v>
      </c>
    </row>
    <row r="270" spans="3:11" ht="15.75" hidden="1">
      <c r="C270" s="30">
        <f t="shared" si="4"/>
      </c>
      <c r="D270" s="5" t="str">
        <f>IF(Scoreboards!$E272="","ZZ",Scoreboards!$E272)</f>
        <v>ZZ</v>
      </c>
      <c r="E270" s="2">
        <f>IF(Scoreboards!$E272="","",MID(Scoreboards!$Q272,4,2))</f>
      </c>
      <c r="F270">
        <f>IF(Scoreboards!$E272="","",Scoreboards!$P272)</f>
      </c>
      <c r="G270" s="2">
        <f>IF(Scoreboards!$E272="","",Scoreboards!$F272)</f>
      </c>
      <c r="H270" s="28">
        <f>IF(ISNUMBER(Scoreboards!$I272),Scoreboards!$I272,"")</f>
      </c>
      <c r="K270">
        <f>IF(Scoreboards!$E272="",Scoreboards!O272,Scoreboards!O272)</f>
        <v>269</v>
      </c>
    </row>
    <row r="271" spans="3:11" ht="15.75" hidden="1">
      <c r="C271" s="30">
        <f t="shared" si="4"/>
      </c>
      <c r="D271" s="5" t="str">
        <f>IF(Scoreboards!$E273="","ZZ",Scoreboards!$E273)</f>
        <v>ZZ</v>
      </c>
      <c r="E271" s="2">
        <f>IF(Scoreboards!$E273="","",MID(Scoreboards!$Q273,4,2))</f>
      </c>
      <c r="F271">
        <f>IF(Scoreboards!$E273="","",Scoreboards!$P273)</f>
      </c>
      <c r="G271" s="2">
        <f>IF(Scoreboards!$E273="","",Scoreboards!$F273)</f>
      </c>
      <c r="H271" s="28">
        <f>IF(ISNUMBER(Scoreboards!$I273),Scoreboards!$I273,"")</f>
      </c>
      <c r="K271">
        <f>IF(Scoreboards!$E273="",Scoreboards!O273,Scoreboards!O273)</f>
        <v>270</v>
      </c>
    </row>
    <row r="272" spans="3:11" ht="15.75" hidden="1">
      <c r="C272" s="30">
        <f t="shared" si="4"/>
      </c>
      <c r="D272" s="5" t="str">
        <f>IF(Scoreboards!$E274="","ZZ",Scoreboards!$E274)</f>
        <v>ZZ</v>
      </c>
      <c r="E272" s="2">
        <f>IF(Scoreboards!$E274="","",MID(Scoreboards!$Q274,4,2))</f>
      </c>
      <c r="F272">
        <f>IF(Scoreboards!$E274="","",Scoreboards!$P274)</f>
      </c>
      <c r="G272" s="2">
        <f>IF(Scoreboards!$E274="","",Scoreboards!$F274)</f>
      </c>
      <c r="H272" s="28">
        <f>IF(ISNUMBER(Scoreboards!$I274),Scoreboards!$I274,"")</f>
      </c>
      <c r="K272">
        <f>IF(Scoreboards!$E274="",Scoreboards!O274,Scoreboards!O274)</f>
        <v>271</v>
      </c>
    </row>
    <row r="273" spans="3:11" ht="15.75" hidden="1">
      <c r="C273" s="30">
        <f t="shared" si="4"/>
      </c>
      <c r="D273" s="5" t="str">
        <f>IF(Scoreboards!$E275="","ZZ",Scoreboards!$E275)</f>
        <v>ZZ</v>
      </c>
      <c r="E273" s="2">
        <f>IF(Scoreboards!$E275="","",MID(Scoreboards!$Q275,4,2))</f>
      </c>
      <c r="F273">
        <f>IF(Scoreboards!$E275="","",Scoreboards!$P275)</f>
      </c>
      <c r="G273" s="2">
        <f>IF(Scoreboards!$E275="","",Scoreboards!$F275)</f>
      </c>
      <c r="H273" s="28">
        <f>IF(ISNUMBER(Scoreboards!$I275),Scoreboards!$I275,"")</f>
      </c>
      <c r="K273">
        <f>IF(Scoreboards!$E275="",Scoreboards!O275,Scoreboards!O275)</f>
        <v>272</v>
      </c>
    </row>
    <row r="274" spans="3:11" ht="15.75" hidden="1">
      <c r="C274" s="30">
        <f t="shared" si="4"/>
      </c>
      <c r="D274" s="5" t="str">
        <f>IF(Scoreboards!$E276="","ZZ",Scoreboards!$E276)</f>
        <v>ZZ</v>
      </c>
      <c r="E274" s="2">
        <f>IF(Scoreboards!$E276="","",MID(Scoreboards!$Q276,4,2))</f>
      </c>
      <c r="F274">
        <f>IF(Scoreboards!$E276="","",Scoreboards!$P276)</f>
      </c>
      <c r="G274" s="2">
        <f>IF(Scoreboards!$E276="","",Scoreboards!$F276)</f>
      </c>
      <c r="H274" s="28">
        <f>IF(ISNUMBER(Scoreboards!$I276),Scoreboards!$I276,"")</f>
      </c>
      <c r="K274">
        <f>IF(Scoreboards!$E276="",Scoreboards!O276,Scoreboards!O276)</f>
        <v>273</v>
      </c>
    </row>
    <row r="275" spans="3:11" ht="15.75" hidden="1">
      <c r="C275" s="30">
        <f t="shared" si="4"/>
      </c>
      <c r="D275" s="5" t="str">
        <f>IF(Scoreboards!$E277="","ZZ",Scoreboards!$E277)</f>
        <v>ZZ</v>
      </c>
      <c r="E275" s="2">
        <f>IF(Scoreboards!$E277="","",MID(Scoreboards!$Q277,4,2))</f>
      </c>
      <c r="F275">
        <f>IF(Scoreboards!$E277="","",Scoreboards!$P277)</f>
      </c>
      <c r="G275" s="2">
        <f>IF(Scoreboards!$E277="","",Scoreboards!$F277)</f>
      </c>
      <c r="H275" s="28">
        <f>IF(ISNUMBER(Scoreboards!$I277),Scoreboards!$I277,"")</f>
      </c>
      <c r="K275">
        <f>IF(Scoreboards!$E277="",Scoreboards!O277,Scoreboards!O277)</f>
        <v>274</v>
      </c>
    </row>
    <row r="276" spans="3:11" ht="15.75" hidden="1">
      <c r="C276" s="30">
        <f t="shared" si="4"/>
      </c>
      <c r="D276" s="5" t="str">
        <f>IF(Scoreboards!$E278="","ZZ",Scoreboards!$E278)</f>
        <v>ZZ</v>
      </c>
      <c r="E276" s="2">
        <f>IF(Scoreboards!$E278="","",MID(Scoreboards!$Q278,4,2))</f>
      </c>
      <c r="F276">
        <f>IF(Scoreboards!$E278="","",Scoreboards!$P278)</f>
      </c>
      <c r="G276" s="2">
        <f>IF(Scoreboards!$E278="","",Scoreboards!$F278)</f>
      </c>
      <c r="H276" s="28">
        <f>IF(ISNUMBER(Scoreboards!$I278),Scoreboards!$I278,"")</f>
      </c>
      <c r="K276">
        <f>IF(Scoreboards!$E278="",Scoreboards!O278,Scoreboards!O278)</f>
        <v>275</v>
      </c>
    </row>
    <row r="277" spans="3:11" ht="15.75" hidden="1">
      <c r="C277" s="30">
        <f t="shared" si="4"/>
      </c>
      <c r="D277" s="5" t="str">
        <f>IF(Scoreboards!$E279="","ZZ",Scoreboards!$E279)</f>
        <v>ZZ</v>
      </c>
      <c r="E277" s="2">
        <f>IF(Scoreboards!$E279="","",MID(Scoreboards!$Q279,4,2))</f>
      </c>
      <c r="F277">
        <f>IF(Scoreboards!$E279="","",Scoreboards!$P279)</f>
      </c>
      <c r="G277" s="2">
        <f>IF(Scoreboards!$E279="","",Scoreboards!$F279)</f>
      </c>
      <c r="H277" s="28">
        <f>IF(ISNUMBER(Scoreboards!$I279),Scoreboards!$I279,"")</f>
      </c>
      <c r="K277">
        <f>IF(Scoreboards!$E279="",Scoreboards!O279,Scoreboards!O279)</f>
        <v>276</v>
      </c>
    </row>
    <row r="278" spans="3:11" ht="15.75" hidden="1">
      <c r="C278" s="30">
        <f t="shared" si="4"/>
      </c>
      <c r="D278" s="5" t="str">
        <f>IF(Scoreboards!$E280="","ZZ",Scoreboards!$E280)</f>
        <v>ZZ</v>
      </c>
      <c r="E278" s="2">
        <f>IF(Scoreboards!$E280="","",MID(Scoreboards!$Q280,4,2))</f>
      </c>
      <c r="F278">
        <f>IF(Scoreboards!$E280="","",Scoreboards!$P280)</f>
      </c>
      <c r="G278" s="2">
        <f>IF(Scoreboards!$E280="","",Scoreboards!$F280)</f>
      </c>
      <c r="H278" s="28">
        <f>IF(ISNUMBER(Scoreboards!$I280),Scoreboards!$I280,"")</f>
      </c>
      <c r="K278">
        <f>IF(Scoreboards!$E280="",Scoreboards!O280,Scoreboards!O280)</f>
        <v>277</v>
      </c>
    </row>
    <row r="279" spans="3:11" ht="15.75" hidden="1">
      <c r="C279" s="30">
        <f t="shared" si="4"/>
      </c>
      <c r="D279" s="5" t="str">
        <f>IF(Scoreboards!$E281="","ZZ",Scoreboards!$E281)</f>
        <v>ZZ</v>
      </c>
      <c r="E279" s="2">
        <f>IF(Scoreboards!$E281="","",MID(Scoreboards!$Q281,4,2))</f>
      </c>
      <c r="F279">
        <f>IF(Scoreboards!$E281="","",Scoreboards!$P281)</f>
      </c>
      <c r="G279" s="2">
        <f>IF(Scoreboards!$E281="","",Scoreboards!$F281)</f>
      </c>
      <c r="H279" s="28">
        <f>IF(ISNUMBER(Scoreboards!$I281),Scoreboards!$I281,"")</f>
      </c>
      <c r="K279">
        <f>IF(Scoreboards!$E281="",Scoreboards!O281,Scoreboards!O281)</f>
        <v>278</v>
      </c>
    </row>
    <row r="280" spans="3:11" ht="15.75" hidden="1">
      <c r="C280" s="30">
        <f t="shared" si="4"/>
      </c>
      <c r="D280" s="5" t="str">
        <f>IF(Scoreboards!$E282="","ZZ",Scoreboards!$E282)</f>
        <v>ZZ</v>
      </c>
      <c r="E280" s="2">
        <f>IF(Scoreboards!$E282="","",MID(Scoreboards!$Q282,4,2))</f>
      </c>
      <c r="F280">
        <f>IF(Scoreboards!$E282="","",Scoreboards!$P282)</f>
      </c>
      <c r="G280" s="2">
        <f>IF(Scoreboards!$E282="","",Scoreboards!$F282)</f>
      </c>
      <c r="H280" s="28">
        <f>IF(ISNUMBER(Scoreboards!$I282),Scoreboards!$I282,"")</f>
      </c>
      <c r="K280">
        <f>IF(Scoreboards!$E282="",Scoreboards!O282,Scoreboards!O282)</f>
        <v>279</v>
      </c>
    </row>
    <row r="281" spans="3:11" ht="15.75" hidden="1">
      <c r="C281" s="30">
        <f t="shared" si="4"/>
      </c>
      <c r="D281" s="5" t="str">
        <f>IF(Scoreboards!$E283="","ZZ",Scoreboards!$E283)</f>
        <v>ZZ</v>
      </c>
      <c r="E281" s="2">
        <f>IF(Scoreboards!$E283="","",MID(Scoreboards!$Q283,4,2))</f>
      </c>
      <c r="F281">
        <f>IF(Scoreboards!$E283="","",Scoreboards!$P283)</f>
      </c>
      <c r="G281" s="2">
        <f>IF(Scoreboards!$E283="","",Scoreboards!$F283)</f>
      </c>
      <c r="H281" s="28">
        <f>IF(ISNUMBER(Scoreboards!$I283),Scoreboards!$I283,"")</f>
      </c>
      <c r="K281">
        <f>IF(Scoreboards!$E283="",Scoreboards!O283,Scoreboards!O283)</f>
        <v>280</v>
      </c>
    </row>
    <row r="282" spans="3:11" ht="15.75" hidden="1">
      <c r="C282" s="30">
        <f t="shared" si="4"/>
      </c>
      <c r="D282" s="5" t="str">
        <f>IF(Scoreboards!$E284="","ZZ",Scoreboards!$E284)</f>
        <v>ZZ</v>
      </c>
      <c r="E282" s="2">
        <f>IF(Scoreboards!$E284="","",MID(Scoreboards!$Q284,4,2))</f>
      </c>
      <c r="F282">
        <f>IF(Scoreboards!$E284="","",Scoreboards!$P284)</f>
      </c>
      <c r="G282" s="2">
        <f>IF(Scoreboards!$E284="","",Scoreboards!$F284)</f>
      </c>
      <c r="H282" s="28">
        <f>IF(ISNUMBER(Scoreboards!$I284),Scoreboards!$I284,"")</f>
      </c>
      <c r="K282">
        <f>IF(Scoreboards!$E284="",Scoreboards!O284,Scoreboards!O284)</f>
        <v>281</v>
      </c>
    </row>
    <row r="283" spans="3:11" ht="15.75" hidden="1">
      <c r="C283" s="30">
        <f t="shared" si="4"/>
      </c>
      <c r="D283" s="5" t="str">
        <f>IF(Scoreboards!$E285="","ZZ",Scoreboards!$E285)</f>
        <v>ZZ</v>
      </c>
      <c r="E283" s="2">
        <f>IF(Scoreboards!$E285="","",MID(Scoreboards!$Q285,4,2))</f>
      </c>
      <c r="F283">
        <f>IF(Scoreboards!$E285="","",Scoreboards!$P285)</f>
      </c>
      <c r="G283" s="2">
        <f>IF(Scoreboards!$E285="","",Scoreboards!$F285)</f>
      </c>
      <c r="H283" s="28">
        <f>IF(ISNUMBER(Scoreboards!$I285),Scoreboards!$I285,"")</f>
      </c>
      <c r="K283">
        <f>IF(Scoreboards!$E285="",Scoreboards!O285,Scoreboards!O285)</f>
        <v>282</v>
      </c>
    </row>
    <row r="284" spans="3:11" ht="15.75" hidden="1">
      <c r="C284" s="30">
        <f t="shared" si="4"/>
      </c>
      <c r="D284" s="5" t="str">
        <f>IF(Scoreboards!$E286="","ZZ",Scoreboards!$E286)</f>
        <v>ZZ</v>
      </c>
      <c r="E284" s="2">
        <f>IF(Scoreboards!$E286="","",MID(Scoreboards!$Q286,4,2))</f>
      </c>
      <c r="F284">
        <f>IF(Scoreboards!$E286="","",Scoreboards!$P286)</f>
      </c>
      <c r="G284" s="2">
        <f>IF(Scoreboards!$E286="","",Scoreboards!$F286)</f>
      </c>
      <c r="H284" s="28">
        <f>IF(ISNUMBER(Scoreboards!$I286),Scoreboards!$I286,"")</f>
      </c>
      <c r="K284">
        <f>IF(Scoreboards!$E286="",Scoreboards!O286,Scoreboards!O286)</f>
        <v>283</v>
      </c>
    </row>
    <row r="285" spans="3:11" ht="15.75" hidden="1">
      <c r="C285" s="30">
        <f t="shared" si="4"/>
      </c>
      <c r="D285" s="5" t="str">
        <f>IF(Scoreboards!$E287="","ZZ",Scoreboards!$E287)</f>
        <v>ZZ</v>
      </c>
      <c r="E285" s="2">
        <f>IF(Scoreboards!$E287="","",MID(Scoreboards!$Q287,4,2))</f>
      </c>
      <c r="F285">
        <f>IF(Scoreboards!$E287="","",Scoreboards!$P287)</f>
      </c>
      <c r="G285" s="2">
        <f>IF(Scoreboards!$E287="","",Scoreboards!$F287)</f>
      </c>
      <c r="H285" s="28">
        <f>IF(ISNUMBER(Scoreboards!$I287),Scoreboards!$I287,"")</f>
      </c>
      <c r="K285">
        <f>IF(Scoreboards!$E287="",Scoreboards!O287,Scoreboards!O287)</f>
        <v>284</v>
      </c>
    </row>
    <row r="286" spans="3:11" ht="15.75" hidden="1">
      <c r="C286" s="30">
        <f t="shared" si="4"/>
      </c>
      <c r="D286" s="5" t="str">
        <f>IF(Scoreboards!$E288="","ZZ",Scoreboards!$E288)</f>
        <v>ZZ</v>
      </c>
      <c r="E286" s="2">
        <f>IF(Scoreboards!$E288="","",MID(Scoreboards!$Q288,4,2))</f>
      </c>
      <c r="F286">
        <f>IF(Scoreboards!$E288="","",Scoreboards!$P288)</f>
      </c>
      <c r="G286" s="2">
        <f>IF(Scoreboards!$E288="","",Scoreboards!$F288)</f>
      </c>
      <c r="H286" s="28">
        <f>IF(ISNUMBER(Scoreboards!$I288),Scoreboards!$I288,"")</f>
      </c>
      <c r="K286">
        <f>IF(Scoreboards!$E288="",Scoreboards!O288,Scoreboards!O288)</f>
        <v>285</v>
      </c>
    </row>
    <row r="287" spans="3:11" ht="15.75" hidden="1">
      <c r="C287" s="30">
        <f t="shared" si="4"/>
      </c>
      <c r="D287" s="5" t="str">
        <f>IF(Scoreboards!$E289="","ZZ",Scoreboards!$E289)</f>
        <v>ZZ</v>
      </c>
      <c r="E287" s="2">
        <f>IF(Scoreboards!$E289="","",MID(Scoreboards!$Q289,4,2))</f>
      </c>
      <c r="F287">
        <f>IF(Scoreboards!$E289="","",Scoreboards!$P289)</f>
      </c>
      <c r="G287" s="2">
        <f>IF(Scoreboards!$E289="","",Scoreboards!$F289)</f>
      </c>
      <c r="H287" s="28">
        <f>IF(ISNUMBER(Scoreboards!$I289),Scoreboards!$I289,"")</f>
      </c>
      <c r="K287">
        <f>IF(Scoreboards!$E289="",Scoreboards!O289,Scoreboards!O289)</f>
        <v>286</v>
      </c>
    </row>
    <row r="288" spans="3:11" ht="15.75" hidden="1">
      <c r="C288" s="30">
        <f t="shared" si="4"/>
      </c>
      <c r="D288" s="5" t="str">
        <f>IF(Scoreboards!$E290="","ZZ",Scoreboards!$E290)</f>
        <v>ZZ</v>
      </c>
      <c r="E288" s="2">
        <f>IF(Scoreboards!$E290="","",MID(Scoreboards!$Q290,4,2))</f>
      </c>
      <c r="F288">
        <f>IF(Scoreboards!$E290="","",Scoreboards!$P290)</f>
      </c>
      <c r="G288" s="2">
        <f>IF(Scoreboards!$E290="","",Scoreboards!$F290)</f>
      </c>
      <c r="H288" s="28">
        <f>IF(ISNUMBER(Scoreboards!$I290),Scoreboards!$I290,"")</f>
      </c>
      <c r="K288">
        <f>IF(Scoreboards!$E290="",Scoreboards!O290,Scoreboards!O290)</f>
        <v>287</v>
      </c>
    </row>
    <row r="289" spans="3:11" ht="15.75" hidden="1">
      <c r="C289" s="30">
        <f t="shared" si="4"/>
      </c>
      <c r="D289" s="5" t="str">
        <f>IF(Scoreboards!$E291="","ZZ",Scoreboards!$E291)</f>
        <v>ZZ</v>
      </c>
      <c r="E289" s="2">
        <f>IF(Scoreboards!$E291="","",MID(Scoreboards!$Q291,4,2))</f>
      </c>
      <c r="F289">
        <f>IF(Scoreboards!$E291="","",Scoreboards!$P291)</f>
      </c>
      <c r="G289" s="2">
        <f>IF(Scoreboards!$E291="","",Scoreboards!$F291)</f>
      </c>
      <c r="H289" s="28">
        <f>IF(ISNUMBER(Scoreboards!$I291),Scoreboards!$I291,"")</f>
      </c>
      <c r="K289">
        <f>IF(Scoreboards!$E291="",Scoreboards!O291,Scoreboards!O291)</f>
        <v>288</v>
      </c>
    </row>
    <row r="290" spans="3:11" ht="15.75" hidden="1">
      <c r="C290" s="30">
        <f t="shared" si="4"/>
      </c>
      <c r="D290" s="5" t="str">
        <f>IF(Scoreboards!$E292="","ZZ",Scoreboards!$E292)</f>
        <v>ZZ</v>
      </c>
      <c r="E290" s="2">
        <f>IF(Scoreboards!$E292="","",MID(Scoreboards!$Q292,4,2))</f>
      </c>
      <c r="F290">
        <f>IF(Scoreboards!$E292="","",Scoreboards!$P292)</f>
      </c>
      <c r="G290" s="2">
        <f>IF(Scoreboards!$E292="","",Scoreboards!$F292)</f>
      </c>
      <c r="H290" s="28">
        <f>IF(ISNUMBER(Scoreboards!$I292),Scoreboards!$I292,"")</f>
      </c>
      <c r="K290">
        <f>IF(Scoreboards!$E292="",Scoreboards!O292,Scoreboards!O292)</f>
        <v>289</v>
      </c>
    </row>
    <row r="291" spans="3:11" ht="15.75" hidden="1">
      <c r="C291" s="30">
        <f t="shared" si="4"/>
      </c>
      <c r="D291" s="5" t="str">
        <f>IF(Scoreboards!$E293="","ZZ",Scoreboards!$E293)</f>
        <v>ZZ</v>
      </c>
      <c r="E291" s="2">
        <f>IF(Scoreboards!$E293="","",MID(Scoreboards!$Q293,4,2))</f>
      </c>
      <c r="F291">
        <f>IF(Scoreboards!$E293="","",Scoreboards!$P293)</f>
      </c>
      <c r="G291" s="2">
        <f>IF(Scoreboards!$E293="","",Scoreboards!$F293)</f>
      </c>
      <c r="H291" s="28">
        <f>IF(ISNUMBER(Scoreboards!$I293),Scoreboards!$I293,"")</f>
      </c>
      <c r="K291">
        <f>IF(Scoreboards!$E293="",Scoreboards!O293,Scoreboards!O293)</f>
        <v>290</v>
      </c>
    </row>
    <row r="292" spans="3:11" ht="15.75" hidden="1">
      <c r="C292" s="30">
        <f t="shared" si="4"/>
      </c>
      <c r="D292" s="5" t="str">
        <f>IF(Scoreboards!$E294="","ZZ",Scoreboards!$E294)</f>
        <v>ZZ</v>
      </c>
      <c r="E292" s="2">
        <f>IF(Scoreboards!$E294="","",MID(Scoreboards!$Q294,4,2))</f>
      </c>
      <c r="F292">
        <f>IF(Scoreboards!$E294="","",Scoreboards!$P294)</f>
      </c>
      <c r="G292" s="2">
        <f>IF(Scoreboards!$E294="","",Scoreboards!$F294)</f>
      </c>
      <c r="H292" s="28">
        <f>IF(ISNUMBER(Scoreboards!$I294),Scoreboards!$I294,"")</f>
      </c>
      <c r="K292">
        <f>IF(Scoreboards!$E294="",Scoreboards!O294,Scoreboards!O294)</f>
        <v>291</v>
      </c>
    </row>
    <row r="293" spans="3:11" ht="15.75" hidden="1">
      <c r="C293" s="30">
        <f t="shared" si="4"/>
      </c>
      <c r="D293" s="5" t="str">
        <f>IF(Scoreboards!$E295="","ZZ",Scoreboards!$E295)</f>
        <v>ZZ</v>
      </c>
      <c r="E293" s="2">
        <f>IF(Scoreboards!$E295="","",MID(Scoreboards!$Q295,4,2))</f>
      </c>
      <c r="F293">
        <f>IF(Scoreboards!$E295="","",Scoreboards!$P295)</f>
      </c>
      <c r="G293" s="2">
        <f>IF(Scoreboards!$E295="","",Scoreboards!$F295)</f>
      </c>
      <c r="H293" s="28">
        <f>IF(ISNUMBER(Scoreboards!$I295),Scoreboards!$I295,"")</f>
      </c>
      <c r="K293">
        <f>IF(Scoreboards!$E295="",Scoreboards!O295,Scoreboards!O295)</f>
        <v>292</v>
      </c>
    </row>
    <row r="294" spans="3:11" ht="15.75" hidden="1">
      <c r="C294" s="30">
        <f t="shared" si="4"/>
      </c>
      <c r="D294" s="5" t="str">
        <f>IF(Scoreboards!$E296="","ZZ",Scoreboards!$E296)</f>
        <v>ZZ</v>
      </c>
      <c r="E294" s="2">
        <f>IF(Scoreboards!$E296="","",MID(Scoreboards!$Q296,4,2))</f>
      </c>
      <c r="F294">
        <f>IF(Scoreboards!$E296="","",Scoreboards!$P296)</f>
      </c>
      <c r="G294" s="2">
        <f>IF(Scoreboards!$E296="","",Scoreboards!$F296)</f>
      </c>
      <c r="H294" s="28">
        <f>IF(ISNUMBER(Scoreboards!$I296),Scoreboards!$I296,"")</f>
      </c>
      <c r="K294">
        <f>IF(Scoreboards!$E296="",Scoreboards!O296,Scoreboards!O296)</f>
        <v>293</v>
      </c>
    </row>
    <row r="295" spans="3:11" ht="15.75" hidden="1">
      <c r="C295" s="30">
        <f t="shared" si="4"/>
      </c>
      <c r="D295" s="5" t="str">
        <f>IF(Scoreboards!$E297="","ZZ",Scoreboards!$E297)</f>
        <v>ZZ</v>
      </c>
      <c r="E295" s="2">
        <f>IF(Scoreboards!$E297="","",MID(Scoreboards!$Q297,4,2))</f>
      </c>
      <c r="F295">
        <f>IF(Scoreboards!$E297="","",Scoreboards!$P297)</f>
      </c>
      <c r="G295" s="2">
        <f>IF(Scoreboards!$E297="","",Scoreboards!$F297)</f>
      </c>
      <c r="H295" s="28">
        <f>IF(ISNUMBER(Scoreboards!$I297),Scoreboards!$I297,"")</f>
      </c>
      <c r="K295">
        <f>IF(Scoreboards!$E297="",Scoreboards!O297,Scoreboards!O297)</f>
        <v>294</v>
      </c>
    </row>
    <row r="296" spans="3:11" ht="15.75" hidden="1">
      <c r="C296" s="30">
        <f t="shared" si="4"/>
      </c>
      <c r="D296" s="5" t="str">
        <f>IF(Scoreboards!$E298="","ZZ",Scoreboards!$E298)</f>
        <v>ZZ</v>
      </c>
      <c r="E296" s="2">
        <f>IF(Scoreboards!$E298="","",MID(Scoreboards!$Q298,4,2))</f>
      </c>
      <c r="F296">
        <f>IF(Scoreboards!$E298="","",Scoreboards!$P298)</f>
      </c>
      <c r="G296" s="2">
        <f>IF(Scoreboards!$E298="","",Scoreboards!$F298)</f>
      </c>
      <c r="H296" s="28">
        <f>IF(ISNUMBER(Scoreboards!$I298),Scoreboards!$I298,"")</f>
      </c>
      <c r="K296">
        <f>IF(Scoreboards!$E298="",Scoreboards!O298,Scoreboards!O298)</f>
        <v>295</v>
      </c>
    </row>
    <row r="297" spans="3:11" ht="15.75" hidden="1">
      <c r="C297" s="30">
        <f t="shared" si="4"/>
      </c>
      <c r="D297" s="5" t="str">
        <f>IF(Scoreboards!$E299="","ZZ",Scoreboards!$E299)</f>
        <v>ZZ</v>
      </c>
      <c r="E297" s="2">
        <f>IF(Scoreboards!$E299="","",MID(Scoreboards!$Q299,4,2))</f>
      </c>
      <c r="F297">
        <f>IF(Scoreboards!$E299="","",Scoreboards!$P299)</f>
      </c>
      <c r="G297" s="2">
        <f>IF(Scoreboards!$E299="","",Scoreboards!$F299)</f>
      </c>
      <c r="H297" s="28">
        <f>IF(ISNUMBER(Scoreboards!$I299),Scoreboards!$I299,"")</f>
      </c>
      <c r="K297">
        <f>IF(Scoreboards!$E299="",Scoreboards!O299,Scoreboards!O299)</f>
        <v>296</v>
      </c>
    </row>
    <row r="298" spans="3:11" ht="15.75" hidden="1">
      <c r="C298" s="30">
        <f t="shared" si="4"/>
      </c>
      <c r="D298" s="5" t="str">
        <f>IF(Scoreboards!$E300="","ZZ",Scoreboards!$E300)</f>
        <v>ZZ</v>
      </c>
      <c r="E298" s="2">
        <f>IF(Scoreboards!$E300="","",MID(Scoreboards!$Q300,4,2))</f>
      </c>
      <c r="F298">
        <f>IF(Scoreboards!$E300="","",Scoreboards!$P300)</f>
      </c>
      <c r="G298" s="2">
        <f>IF(Scoreboards!$E300="","",Scoreboards!$F300)</f>
      </c>
      <c r="H298" s="28">
        <f>IF(ISNUMBER(Scoreboards!$I300),Scoreboards!$I300,"")</f>
      </c>
      <c r="K298">
        <f>IF(Scoreboards!$E300="",Scoreboards!O300,Scoreboards!O300)</f>
        <v>297</v>
      </c>
    </row>
    <row r="299" spans="3:11" ht="15.75" hidden="1">
      <c r="C299" s="30">
        <f t="shared" si="4"/>
      </c>
      <c r="D299" s="5" t="str">
        <f>IF(Scoreboards!$E301="","ZZ",Scoreboards!$E301)</f>
        <v>ZZ</v>
      </c>
      <c r="E299" s="2">
        <f>IF(Scoreboards!$E301="","",MID(Scoreboards!$Q301,4,2))</f>
      </c>
      <c r="F299">
        <f>IF(Scoreboards!$E301="","",Scoreboards!$P301)</f>
      </c>
      <c r="G299" s="2">
        <f>IF(Scoreboards!$E301="","",Scoreboards!$F301)</f>
      </c>
      <c r="H299" s="28">
        <f>IF(ISNUMBER(Scoreboards!$I301),Scoreboards!$I301,"")</f>
      </c>
      <c r="K299">
        <f>IF(Scoreboards!$E301="",Scoreboards!O301,Scoreboards!O301)</f>
        <v>298</v>
      </c>
    </row>
    <row r="300" spans="3:11" ht="15.75" hidden="1">
      <c r="C300" s="30">
        <f t="shared" si="4"/>
      </c>
      <c r="D300" s="5" t="str">
        <f>IF(Scoreboards!$E302="","ZZ",Scoreboards!$E302)</f>
        <v>ZZ</v>
      </c>
      <c r="E300" s="2">
        <f>IF(Scoreboards!$E302="","",MID(Scoreboards!$Q302,4,2))</f>
      </c>
      <c r="F300">
        <f>IF(Scoreboards!$E302="","",Scoreboards!$P302)</f>
      </c>
      <c r="G300" s="2">
        <f>IF(Scoreboards!$E302="","",Scoreboards!$F302)</f>
      </c>
      <c r="H300" s="28">
        <f>IF(ISNUMBER(Scoreboards!$I302),Scoreboards!$I302,"")</f>
      </c>
      <c r="K300">
        <f>IF(Scoreboards!$E302="",Scoreboards!O302,Scoreboards!O302)</f>
        <v>299</v>
      </c>
    </row>
    <row r="301" spans="3:11" ht="15.75" hidden="1">
      <c r="C301" s="30">
        <f t="shared" si="4"/>
      </c>
      <c r="D301" s="5" t="str">
        <f>IF(Scoreboards!$E303="","ZZ",Scoreboards!$E303)</f>
        <v>ZZ</v>
      </c>
      <c r="E301" s="2">
        <f>IF(Scoreboards!$E303="","",MID(Scoreboards!$Q303,4,2))</f>
      </c>
      <c r="F301">
        <f>IF(Scoreboards!$E303="","",Scoreboards!$P303)</f>
      </c>
      <c r="G301" s="2">
        <f>IF(Scoreboards!$E303="","",Scoreboards!$F303)</f>
      </c>
      <c r="H301" s="28">
        <f>IF(ISNUMBER(Scoreboards!$I303),Scoreboards!$I303,"")</f>
      </c>
      <c r="K301">
        <f>IF(Scoreboards!$E303="",Scoreboards!O303,Scoreboards!O303)</f>
        <v>300</v>
      </c>
    </row>
    <row r="302" spans="3:11" ht="15.75" hidden="1">
      <c r="C302" s="30">
        <f t="shared" si="4"/>
      </c>
      <c r="D302" s="5" t="str">
        <f>IF(Scoreboards!$E304="","ZZ",Scoreboards!$E304)</f>
        <v>ZZ</v>
      </c>
      <c r="E302" s="2">
        <f>IF(Scoreboards!$E304="","",MID(Scoreboards!$Q304,4,2))</f>
      </c>
      <c r="F302">
        <f>IF(Scoreboards!$E304="","",Scoreboards!$P304)</f>
      </c>
      <c r="G302" s="2">
        <f>IF(Scoreboards!$E304="","",Scoreboards!$F304)</f>
      </c>
      <c r="H302" s="28">
        <f>IF(ISNUMBER(Scoreboards!$I304),Scoreboards!$I304,"")</f>
      </c>
      <c r="K302">
        <f>IF(Scoreboards!$E304="",Scoreboards!O304,Scoreboards!O304)</f>
        <v>301</v>
      </c>
    </row>
    <row r="303" spans="3:11" ht="15.75" hidden="1">
      <c r="C303" s="30">
        <f t="shared" si="4"/>
      </c>
      <c r="D303" s="5" t="str">
        <f>IF(Scoreboards!$E305="","ZZ",Scoreboards!$E305)</f>
        <v>ZZ</v>
      </c>
      <c r="E303" s="2">
        <f>IF(Scoreboards!$E305="","",MID(Scoreboards!$Q305,4,2))</f>
      </c>
      <c r="F303">
        <f>IF(Scoreboards!$E305="","",Scoreboards!$P305)</f>
      </c>
      <c r="G303" s="2">
        <f>IF(Scoreboards!$E305="","",Scoreboards!$F305)</f>
      </c>
      <c r="H303" s="28">
        <f>IF(ISNUMBER(Scoreboards!$I305),Scoreboards!$I305,"")</f>
      </c>
      <c r="K303">
        <f>IF(Scoreboards!$E305="",Scoreboards!O305,Scoreboards!O305)</f>
        <v>302</v>
      </c>
    </row>
    <row r="304" spans="3:11" ht="15.75" hidden="1">
      <c r="C304" s="30">
        <f t="shared" si="4"/>
      </c>
      <c r="D304" s="5" t="str">
        <f>IF(Scoreboards!$E306="","ZZ",Scoreboards!$E306)</f>
        <v>ZZ</v>
      </c>
      <c r="E304" s="2">
        <f>IF(Scoreboards!$E306="","",MID(Scoreboards!$Q306,4,2))</f>
      </c>
      <c r="F304">
        <f>IF(Scoreboards!$E306="","",Scoreboards!$P306)</f>
      </c>
      <c r="G304" s="2">
        <f>IF(Scoreboards!$E306="","",Scoreboards!$F306)</f>
      </c>
      <c r="H304" s="28">
        <f>IF(ISNUMBER(Scoreboards!$I306),Scoreboards!$I306,"")</f>
      </c>
      <c r="K304">
        <f>IF(Scoreboards!$E306="",Scoreboards!O306,Scoreboards!O306)</f>
        <v>303</v>
      </c>
    </row>
    <row r="305" spans="3:11" ht="15.75" hidden="1">
      <c r="C305" s="30">
        <f t="shared" si="4"/>
      </c>
      <c r="D305" s="5" t="str">
        <f>IF(Scoreboards!$E307="","ZZ",Scoreboards!$E307)</f>
        <v>ZZ</v>
      </c>
      <c r="E305" s="2">
        <f>IF(Scoreboards!$E307="","",MID(Scoreboards!$Q307,4,2))</f>
      </c>
      <c r="F305">
        <f>IF(Scoreboards!$E307="","",Scoreboards!$P307)</f>
      </c>
      <c r="G305" s="2">
        <f>IF(Scoreboards!$E307="","",Scoreboards!$F307)</f>
      </c>
      <c r="H305" s="28">
        <f>IF(ISNUMBER(Scoreboards!$I307),Scoreboards!$I307,"")</f>
      </c>
      <c r="K305">
        <f>IF(Scoreboards!$E307="",Scoreboards!O307,Scoreboards!O307)</f>
        <v>304</v>
      </c>
    </row>
    <row r="306" spans="3:11" ht="15.75" hidden="1">
      <c r="C306" s="30">
        <f t="shared" si="4"/>
      </c>
      <c r="D306" s="5" t="str">
        <f>IF(Scoreboards!$E308="","ZZ",Scoreboards!$E308)</f>
        <v>ZZ</v>
      </c>
      <c r="E306" s="2">
        <f>IF(Scoreboards!$E308="","",MID(Scoreboards!$Q308,4,2))</f>
      </c>
      <c r="F306">
        <f>IF(Scoreboards!$E308="","",Scoreboards!$P308)</f>
      </c>
      <c r="G306" s="2">
        <f>IF(Scoreboards!$E308="","",Scoreboards!$F308)</f>
      </c>
      <c r="H306" s="28">
        <f>IF(ISNUMBER(Scoreboards!$I308),Scoreboards!$I308,"")</f>
      </c>
      <c r="K306">
        <f>IF(Scoreboards!$E308="",Scoreboards!O308,Scoreboards!O308)</f>
        <v>305</v>
      </c>
    </row>
    <row r="307" spans="3:11" ht="15.75" hidden="1">
      <c r="C307" s="30">
        <f t="shared" si="4"/>
      </c>
      <c r="D307" s="5" t="str">
        <f>IF(Scoreboards!$E309="","ZZ",Scoreboards!$E309)</f>
        <v>ZZ</v>
      </c>
      <c r="E307" s="2">
        <f>IF(Scoreboards!$E309="","",MID(Scoreboards!$Q309,4,2))</f>
      </c>
      <c r="F307">
        <f>IF(Scoreboards!$E309="","",Scoreboards!$P309)</f>
      </c>
      <c r="G307" s="2">
        <f>IF(Scoreboards!$E309="","",Scoreboards!$F309)</f>
      </c>
      <c r="H307" s="28">
        <f>IF(ISNUMBER(Scoreboards!$I309),Scoreboards!$I309,"")</f>
      </c>
      <c r="K307">
        <f>IF(Scoreboards!$E309="",Scoreboards!O309,Scoreboards!O309)</f>
        <v>306</v>
      </c>
    </row>
    <row r="308" spans="3:11" ht="15.75" hidden="1">
      <c r="C308" s="30">
        <f t="shared" si="4"/>
      </c>
      <c r="D308" s="5" t="str">
        <f>IF(Scoreboards!$E310="","ZZ",Scoreboards!$E310)</f>
        <v>ZZ</v>
      </c>
      <c r="E308" s="2">
        <f>IF(Scoreboards!$E310="","",MID(Scoreboards!$Q310,4,2))</f>
      </c>
      <c r="F308">
        <f>IF(Scoreboards!$E310="","",Scoreboards!$P310)</f>
      </c>
      <c r="G308" s="2">
        <f>IF(Scoreboards!$E310="","",Scoreboards!$F310)</f>
      </c>
      <c r="H308" s="28">
        <f>IF(ISNUMBER(Scoreboards!$I310),Scoreboards!$I310,"")</f>
      </c>
      <c r="K308">
        <f>IF(Scoreboards!$E310="",Scoreboards!O310,Scoreboards!O310)</f>
        <v>307</v>
      </c>
    </row>
    <row r="309" spans="3:11" ht="15.75" hidden="1">
      <c r="C309" s="30">
        <f t="shared" si="4"/>
      </c>
      <c r="D309" s="5" t="str">
        <f>IF(Scoreboards!$E311="","ZZ",Scoreboards!$E311)</f>
        <v>ZZ</v>
      </c>
      <c r="E309" s="2">
        <f>IF(Scoreboards!$E311="","",MID(Scoreboards!$Q311,4,2))</f>
      </c>
      <c r="F309">
        <f>IF(Scoreboards!$E311="","",Scoreboards!$P311)</f>
      </c>
      <c r="G309" s="2">
        <f>IF(Scoreboards!$E311="","",Scoreboards!$F311)</f>
      </c>
      <c r="H309" s="28">
        <f>IF(ISNUMBER(Scoreboards!$I311),Scoreboards!$I311,"")</f>
      </c>
      <c r="K309">
        <f>IF(Scoreboards!$E311="",Scoreboards!O311,Scoreboards!O311)</f>
        <v>308</v>
      </c>
    </row>
    <row r="310" spans="3:11" ht="15.75" hidden="1">
      <c r="C310" s="30">
        <f t="shared" si="4"/>
      </c>
      <c r="D310" s="5" t="str">
        <f>IF(Scoreboards!$E312="","ZZ",Scoreboards!$E312)</f>
        <v>ZZ</v>
      </c>
      <c r="E310" s="2">
        <f>IF(Scoreboards!$E312="","",MID(Scoreboards!$Q312,4,2))</f>
      </c>
      <c r="F310">
        <f>IF(Scoreboards!$E312="","",Scoreboards!$P312)</f>
      </c>
      <c r="G310" s="2">
        <f>IF(Scoreboards!$E312="","",Scoreboards!$F312)</f>
      </c>
      <c r="H310" s="28">
        <f>IF(ISNUMBER(Scoreboards!$I312),Scoreboards!$I312,"")</f>
      </c>
      <c r="K310">
        <f>IF(Scoreboards!$E312="",Scoreboards!O312,Scoreboards!O312)</f>
        <v>309</v>
      </c>
    </row>
    <row r="311" spans="3:11" ht="15.75" hidden="1">
      <c r="C311" s="30">
        <f t="shared" si="4"/>
      </c>
      <c r="D311" s="5" t="str">
        <f>IF(Scoreboards!$E313="","ZZ",Scoreboards!$E313)</f>
        <v>ZZ</v>
      </c>
      <c r="E311" s="2">
        <f>IF(Scoreboards!$E313="","",MID(Scoreboards!$Q313,4,2))</f>
      </c>
      <c r="F311">
        <f>IF(Scoreboards!$E313="","",Scoreboards!$P313)</f>
      </c>
      <c r="G311" s="2">
        <f>IF(Scoreboards!$E313="","",Scoreboards!$F313)</f>
      </c>
      <c r="H311" s="28">
        <f>IF(ISNUMBER(Scoreboards!$I313),Scoreboards!$I313,"")</f>
      </c>
      <c r="K311">
        <f>IF(Scoreboards!$E313="",Scoreboards!O313,Scoreboards!O313)</f>
        <v>310</v>
      </c>
    </row>
    <row r="312" spans="3:11" ht="15.75" hidden="1">
      <c r="C312" s="30">
        <f t="shared" si="4"/>
      </c>
      <c r="D312" s="5" t="str">
        <f>IF(Scoreboards!$E314="","ZZ",Scoreboards!$E314)</f>
        <v>ZZ</v>
      </c>
      <c r="E312" s="2">
        <f>IF(Scoreboards!$E314="","",MID(Scoreboards!$Q314,4,2))</f>
      </c>
      <c r="F312">
        <f>IF(Scoreboards!$E314="","",Scoreboards!$P314)</f>
      </c>
      <c r="G312" s="2">
        <f>IF(Scoreboards!$E314="","",Scoreboards!$F314)</f>
      </c>
      <c r="H312" s="28">
        <f>IF(ISNUMBER(Scoreboards!$I314),Scoreboards!$I314,"")</f>
      </c>
      <c r="K312">
        <f>IF(Scoreboards!$E314="",Scoreboards!O314,Scoreboards!O314)</f>
        <v>311</v>
      </c>
    </row>
    <row r="313" spans="3:11" ht="15.75" hidden="1">
      <c r="C313" s="30">
        <f t="shared" si="4"/>
      </c>
      <c r="D313" s="5" t="str">
        <f>IF(Scoreboards!$E315="","ZZ",Scoreboards!$E315)</f>
        <v>ZZ</v>
      </c>
      <c r="E313" s="2">
        <f>IF(Scoreboards!$E315="","",MID(Scoreboards!$Q315,4,2))</f>
      </c>
      <c r="F313">
        <f>IF(Scoreboards!$E315="","",Scoreboards!$P315)</f>
      </c>
      <c r="G313" s="2">
        <f>IF(Scoreboards!$E315="","",Scoreboards!$F315)</f>
      </c>
      <c r="H313" s="28">
        <f>IF(ISNUMBER(Scoreboards!$I315),Scoreboards!$I315,"")</f>
      </c>
      <c r="K313">
        <f>IF(Scoreboards!$E315="",Scoreboards!O315,Scoreboards!O315)</f>
        <v>312</v>
      </c>
    </row>
    <row r="314" spans="3:11" ht="15.75" hidden="1">
      <c r="C314" s="30">
        <f t="shared" si="4"/>
      </c>
      <c r="D314" s="5" t="str">
        <f>IF(Scoreboards!$E316="","ZZ",Scoreboards!$E316)</f>
        <v>ZZ</v>
      </c>
      <c r="E314" s="2">
        <f>IF(Scoreboards!$E316="","",MID(Scoreboards!$Q316,4,2))</f>
      </c>
      <c r="F314">
        <f>IF(Scoreboards!$E316="","",Scoreboards!$P316)</f>
      </c>
      <c r="G314" s="2">
        <f>IF(Scoreboards!$E316="","",Scoreboards!$F316)</f>
      </c>
      <c r="H314" s="28">
        <f>IF(ISNUMBER(Scoreboards!$I316),Scoreboards!$I316,"")</f>
      </c>
      <c r="K314">
        <f>IF(Scoreboards!$E316="",Scoreboards!O316,Scoreboards!O316)</f>
        <v>313</v>
      </c>
    </row>
    <row r="315" spans="3:11" ht="15.75" hidden="1">
      <c r="C315" s="30">
        <f t="shared" si="4"/>
      </c>
      <c r="D315" s="5" t="str">
        <f>IF(Scoreboards!$E317="","ZZ",Scoreboards!$E317)</f>
        <v>ZZ</v>
      </c>
      <c r="E315" s="2">
        <f>IF(Scoreboards!$E317="","",MID(Scoreboards!$Q317,4,2))</f>
      </c>
      <c r="F315">
        <f>IF(Scoreboards!$E317="","",Scoreboards!$P317)</f>
      </c>
      <c r="G315" s="2">
        <f>IF(Scoreboards!$E317="","",Scoreboards!$F317)</f>
      </c>
      <c r="H315" s="28">
        <f>IF(ISNUMBER(Scoreboards!$I317),Scoreboards!$I317,"")</f>
      </c>
      <c r="K315">
        <f>IF(Scoreboards!$E317="",Scoreboards!O317,Scoreboards!O317)</f>
        <v>314</v>
      </c>
    </row>
    <row r="316" spans="3:11" ht="15.75" hidden="1">
      <c r="C316" s="30">
        <f t="shared" si="4"/>
      </c>
      <c r="D316" s="5" t="str">
        <f>IF(Scoreboards!$E318="","ZZ",Scoreboards!$E318)</f>
        <v>ZZ</v>
      </c>
      <c r="E316" s="2">
        <f>IF(Scoreboards!$E318="","",MID(Scoreboards!$Q318,4,2))</f>
      </c>
      <c r="F316">
        <f>IF(Scoreboards!$E318="","",Scoreboards!$P318)</f>
      </c>
      <c r="G316" s="2">
        <f>IF(Scoreboards!$E318="","",Scoreboards!$F318)</f>
      </c>
      <c r="H316" s="28">
        <f>IF(ISNUMBER(Scoreboards!$I318),Scoreboards!$I318,"")</f>
      </c>
      <c r="K316">
        <f>IF(Scoreboards!$E318="",Scoreboards!O318,Scoreboards!O318)</f>
        <v>315</v>
      </c>
    </row>
    <row r="317" spans="3:11" ht="15.75" hidden="1">
      <c r="C317" s="30">
        <f t="shared" si="4"/>
      </c>
      <c r="D317" s="5" t="str">
        <f>IF(Scoreboards!$E319="","ZZ",Scoreboards!$E319)</f>
        <v>ZZ</v>
      </c>
      <c r="E317" s="2">
        <f>IF(Scoreboards!$E319="","",MID(Scoreboards!$Q319,4,2))</f>
      </c>
      <c r="F317">
        <f>IF(Scoreboards!$E319="","",Scoreboards!$P319)</f>
      </c>
      <c r="G317" s="2">
        <f>IF(Scoreboards!$E319="","",Scoreboards!$F319)</f>
      </c>
      <c r="H317" s="28">
        <f>IF(ISNUMBER(Scoreboards!$I319),Scoreboards!$I319,"")</f>
      </c>
      <c r="K317">
        <f>IF(Scoreboards!$E319="",Scoreboards!O319,Scoreboards!O319)</f>
        <v>316</v>
      </c>
    </row>
    <row r="318" spans="3:11" ht="15.75" hidden="1">
      <c r="C318" s="30">
        <f t="shared" si="4"/>
      </c>
      <c r="D318" s="5" t="str">
        <f>IF(Scoreboards!$E320="","ZZ",Scoreboards!$E320)</f>
        <v>ZZ</v>
      </c>
      <c r="E318" s="2">
        <f>IF(Scoreboards!$E320="","",MID(Scoreboards!$Q320,4,2))</f>
      </c>
      <c r="F318">
        <f>IF(Scoreboards!$E320="","",Scoreboards!$P320)</f>
      </c>
      <c r="G318" s="2">
        <f>IF(Scoreboards!$E320="","",Scoreboards!$F320)</f>
      </c>
      <c r="H318" s="28">
        <f>IF(ISNUMBER(Scoreboards!$I320),Scoreboards!$I320,"")</f>
      </c>
      <c r="K318">
        <f>IF(Scoreboards!$E320="",Scoreboards!O320,Scoreboards!O320)</f>
        <v>317</v>
      </c>
    </row>
    <row r="319" spans="3:11" ht="15.75" hidden="1">
      <c r="C319" s="30">
        <f t="shared" si="4"/>
      </c>
      <c r="D319" s="5" t="str">
        <f>IF(Scoreboards!$E321="","ZZ",Scoreboards!$E321)</f>
        <v>ZZ</v>
      </c>
      <c r="E319" s="2">
        <f>IF(Scoreboards!$E321="","",MID(Scoreboards!$Q321,4,2))</f>
      </c>
      <c r="F319">
        <f>IF(Scoreboards!$E321="","",Scoreboards!$P321)</f>
      </c>
      <c r="G319" s="2">
        <f>IF(Scoreboards!$E321="","",Scoreboards!$F321)</f>
      </c>
      <c r="H319" s="28">
        <f>IF(ISNUMBER(Scoreboards!$I321),Scoreboards!$I321,"")</f>
      </c>
      <c r="K319">
        <f>IF(Scoreboards!$E321="",Scoreboards!O321,Scoreboards!O321)</f>
        <v>318</v>
      </c>
    </row>
    <row r="320" spans="3:11" ht="15.75" hidden="1">
      <c r="C320" s="30">
        <f t="shared" si="4"/>
      </c>
      <c r="D320" s="5" t="str">
        <f>IF(Scoreboards!$E322="","ZZ",Scoreboards!$E322)</f>
        <v>ZZ</v>
      </c>
      <c r="E320" s="2">
        <f>IF(Scoreboards!$E322="","",MID(Scoreboards!$Q322,4,2))</f>
      </c>
      <c r="F320">
        <f>IF(Scoreboards!$E322="","",Scoreboards!$P322)</f>
      </c>
      <c r="G320" s="2">
        <f>IF(Scoreboards!$E322="","",Scoreboards!$F322)</f>
      </c>
      <c r="H320" s="28">
        <f>IF(ISNUMBER(Scoreboards!$I322),Scoreboards!$I322,"")</f>
      </c>
      <c r="K320">
        <f>IF(Scoreboards!$E322="",Scoreboards!O322,Scoreboards!O322)</f>
        <v>319</v>
      </c>
    </row>
    <row r="321" spans="3:11" ht="15.75" hidden="1">
      <c r="C321" s="30">
        <f t="shared" si="4"/>
      </c>
      <c r="D321" s="5" t="str">
        <f>IF(Scoreboards!$E323="","ZZ",Scoreboards!$E323)</f>
        <v>ZZ</v>
      </c>
      <c r="E321" s="2">
        <f>IF(Scoreboards!$E323="","",MID(Scoreboards!$Q323,4,2))</f>
      </c>
      <c r="F321">
        <f>IF(Scoreboards!$E323="","",Scoreboards!$P323)</f>
      </c>
      <c r="G321" s="2">
        <f>IF(Scoreboards!$E323="","",Scoreboards!$F323)</f>
      </c>
      <c r="H321" s="28">
        <f>IF(ISNUMBER(Scoreboards!$I323),Scoreboards!$I323,"")</f>
      </c>
      <c r="K321">
        <f>IF(Scoreboards!$E323="",Scoreboards!O323,Scoreboards!O323)</f>
        <v>320</v>
      </c>
    </row>
    <row r="322" spans="3:11" ht="15.75" hidden="1">
      <c r="C322" s="30">
        <f t="shared" si="4"/>
      </c>
      <c r="D322" s="5" t="str">
        <f>IF(Scoreboards!$E324="","ZZ",Scoreboards!$E324)</f>
        <v>ZZ</v>
      </c>
      <c r="E322" s="2">
        <f>IF(Scoreboards!$E324="","",MID(Scoreboards!$Q324,4,2))</f>
      </c>
      <c r="F322">
        <f>IF(Scoreboards!$E324="","",Scoreboards!$P324)</f>
      </c>
      <c r="G322" s="2">
        <f>IF(Scoreboards!$E324="","",Scoreboards!$F324)</f>
      </c>
      <c r="H322" s="28">
        <f>IF(ISNUMBER(Scoreboards!$I324),Scoreboards!$I324,"")</f>
      </c>
      <c r="K322">
        <f>IF(Scoreboards!$E324="",Scoreboards!O324,Scoreboards!O324)</f>
        <v>321</v>
      </c>
    </row>
    <row r="323" spans="3:11" ht="15.75" hidden="1">
      <c r="C323" s="30">
        <f aca="true" t="shared" si="5" ref="C323:C386">IF(ISNUMBER(H323),"$","")</f>
      </c>
      <c r="D323" s="5" t="str">
        <f>IF(Scoreboards!$E325="","ZZ",Scoreboards!$E325)</f>
        <v>ZZ</v>
      </c>
      <c r="E323" s="2">
        <f>IF(Scoreboards!$E325="","",MID(Scoreboards!$Q325,4,2))</f>
      </c>
      <c r="F323">
        <f>IF(Scoreboards!$E325="","",Scoreboards!$P325)</f>
      </c>
      <c r="G323" s="2">
        <f>IF(Scoreboards!$E325="","",Scoreboards!$F325)</f>
      </c>
      <c r="H323" s="28">
        <f>IF(ISNUMBER(Scoreboards!$I325),Scoreboards!$I325,"")</f>
      </c>
      <c r="K323">
        <f>IF(Scoreboards!$E325="",Scoreboards!O325,Scoreboards!O325)</f>
        <v>322</v>
      </c>
    </row>
    <row r="324" spans="3:11" ht="15.75" hidden="1">
      <c r="C324" s="30">
        <f t="shared" si="5"/>
      </c>
      <c r="D324" s="5" t="str">
        <f>IF(Scoreboards!$E326="","ZZ",Scoreboards!$E326)</f>
        <v>ZZ</v>
      </c>
      <c r="E324" s="2">
        <f>IF(Scoreboards!$E326="","",MID(Scoreboards!$Q326,4,2))</f>
      </c>
      <c r="F324">
        <f>IF(Scoreboards!$E326="","",Scoreboards!$P326)</f>
      </c>
      <c r="G324" s="2">
        <f>IF(Scoreboards!$E326="","",Scoreboards!$F326)</f>
      </c>
      <c r="H324" s="28">
        <f>IF(ISNUMBER(Scoreboards!$I326),Scoreboards!$I326,"")</f>
      </c>
      <c r="K324">
        <f>IF(Scoreboards!$E326="",Scoreboards!O326,Scoreboards!O326)</f>
        <v>323</v>
      </c>
    </row>
    <row r="325" spans="3:11" ht="15.75" hidden="1">
      <c r="C325" s="30">
        <f t="shared" si="5"/>
      </c>
      <c r="D325" s="5" t="str">
        <f>IF(Scoreboards!$E327="","ZZ",Scoreboards!$E327)</f>
        <v>ZZ</v>
      </c>
      <c r="E325" s="2">
        <f>IF(Scoreboards!$E327="","",MID(Scoreboards!$Q327,4,2))</f>
      </c>
      <c r="F325">
        <f>IF(Scoreboards!$E327="","",Scoreboards!$P327)</f>
      </c>
      <c r="G325" s="2">
        <f>IF(Scoreboards!$E327="","",Scoreboards!$F327)</f>
      </c>
      <c r="H325" s="28">
        <f>IF(ISNUMBER(Scoreboards!$I327),Scoreboards!$I327,"")</f>
      </c>
      <c r="K325">
        <f>IF(Scoreboards!$E327="",Scoreboards!O327,Scoreboards!O327)</f>
        <v>324</v>
      </c>
    </row>
    <row r="326" spans="3:11" ht="15.75" hidden="1">
      <c r="C326" s="30">
        <f t="shared" si="5"/>
      </c>
      <c r="D326" s="5" t="str">
        <f>IF(Scoreboards!$E328="","ZZ",Scoreboards!$E328)</f>
        <v>ZZ</v>
      </c>
      <c r="E326" s="2">
        <f>IF(Scoreboards!$E328="","",MID(Scoreboards!$Q328,4,2))</f>
      </c>
      <c r="F326">
        <f>IF(Scoreboards!$E328="","",Scoreboards!$P328)</f>
      </c>
      <c r="G326" s="2">
        <f>IF(Scoreboards!$E328="","",Scoreboards!$F328)</f>
      </c>
      <c r="H326" s="28">
        <f>IF(ISNUMBER(Scoreboards!$I328),Scoreboards!$I328,"")</f>
      </c>
      <c r="K326">
        <f>IF(Scoreboards!$E328="",Scoreboards!O328,Scoreboards!O328)</f>
        <v>325</v>
      </c>
    </row>
    <row r="327" spans="3:11" ht="15.75" hidden="1">
      <c r="C327" s="30">
        <f t="shared" si="5"/>
      </c>
      <c r="D327" s="5" t="str">
        <f>IF(Scoreboards!$E329="","ZZ",Scoreboards!$E329)</f>
        <v>ZZ</v>
      </c>
      <c r="E327" s="2">
        <f>IF(Scoreboards!$E329="","",MID(Scoreboards!$Q329,4,2))</f>
      </c>
      <c r="F327">
        <f>IF(Scoreboards!$E329="","",Scoreboards!$P329)</f>
      </c>
      <c r="G327" s="2">
        <f>IF(Scoreboards!$E329="","",Scoreboards!$F329)</f>
      </c>
      <c r="H327" s="28">
        <f>IF(ISNUMBER(Scoreboards!$I329),Scoreboards!$I329,"")</f>
      </c>
      <c r="K327">
        <f>IF(Scoreboards!$E329="",Scoreboards!O329,Scoreboards!O329)</f>
        <v>326</v>
      </c>
    </row>
    <row r="328" spans="3:11" ht="15.75" hidden="1">
      <c r="C328" s="30">
        <f t="shared" si="5"/>
      </c>
      <c r="D328" s="5" t="str">
        <f>IF(Scoreboards!$E330="","ZZ",Scoreboards!$E330)</f>
        <v>ZZ</v>
      </c>
      <c r="E328" s="2">
        <f>IF(Scoreboards!$E330="","",MID(Scoreboards!$Q330,4,2))</f>
      </c>
      <c r="F328">
        <f>IF(Scoreboards!$E330="","",Scoreboards!$P330)</f>
      </c>
      <c r="G328" s="2">
        <f>IF(Scoreboards!$E330="","",Scoreboards!$F330)</f>
      </c>
      <c r="H328" s="28">
        <f>IF(ISNUMBER(Scoreboards!$I330),Scoreboards!$I330,"")</f>
      </c>
      <c r="K328">
        <f>IF(Scoreboards!$E330="",Scoreboards!O330,Scoreboards!O330)</f>
        <v>327</v>
      </c>
    </row>
    <row r="329" spans="3:11" ht="15.75" hidden="1">
      <c r="C329" s="30">
        <f t="shared" si="5"/>
      </c>
      <c r="D329" s="5" t="str">
        <f>IF(Scoreboards!$E331="","ZZ",Scoreboards!$E331)</f>
        <v>ZZ</v>
      </c>
      <c r="E329" s="2">
        <f>IF(Scoreboards!$E331="","",MID(Scoreboards!$Q331,4,2))</f>
      </c>
      <c r="F329">
        <f>IF(Scoreboards!$E331="","",Scoreboards!$P331)</f>
      </c>
      <c r="G329" s="2">
        <f>IF(Scoreboards!$E331="","",Scoreboards!$F331)</f>
      </c>
      <c r="H329" s="28">
        <f>IF(ISNUMBER(Scoreboards!$I331),Scoreboards!$I331,"")</f>
      </c>
      <c r="K329">
        <f>IF(Scoreboards!$E331="",Scoreboards!O331,Scoreboards!O331)</f>
        <v>328</v>
      </c>
    </row>
    <row r="330" spans="3:11" ht="15.75" hidden="1">
      <c r="C330" s="30">
        <f t="shared" si="5"/>
      </c>
      <c r="D330" s="5" t="str">
        <f>IF(Scoreboards!$E332="","ZZ",Scoreboards!$E332)</f>
        <v>ZZ</v>
      </c>
      <c r="E330" s="2">
        <f>IF(Scoreboards!$E332="","",MID(Scoreboards!$Q332,4,2))</f>
      </c>
      <c r="F330">
        <f>IF(Scoreboards!$E332="","",Scoreboards!$P332)</f>
      </c>
      <c r="G330" s="2">
        <f>IF(Scoreboards!$E332="","",Scoreboards!$F332)</f>
      </c>
      <c r="H330" s="28">
        <f>IF(ISNUMBER(Scoreboards!$I332),Scoreboards!$I332,"")</f>
      </c>
      <c r="K330">
        <f>IF(Scoreboards!$E332="",Scoreboards!O332,Scoreboards!O332)</f>
        <v>329</v>
      </c>
    </row>
    <row r="331" spans="3:11" ht="15.75" hidden="1">
      <c r="C331" s="30">
        <f t="shared" si="5"/>
      </c>
      <c r="D331" s="5" t="str">
        <f>IF(Scoreboards!$E333="","ZZ",Scoreboards!$E333)</f>
        <v>ZZ</v>
      </c>
      <c r="E331" s="2">
        <f>IF(Scoreboards!$E333="","",MID(Scoreboards!$Q333,4,2))</f>
      </c>
      <c r="F331">
        <f>IF(Scoreboards!$E333="","",Scoreboards!$P333)</f>
      </c>
      <c r="G331" s="2">
        <f>IF(Scoreboards!$E333="","",Scoreboards!$F333)</f>
      </c>
      <c r="H331" s="28">
        <f>IF(ISNUMBER(Scoreboards!$I333),Scoreboards!$I333,"")</f>
      </c>
      <c r="K331">
        <f>IF(Scoreboards!$E333="",Scoreboards!O333,Scoreboards!O333)</f>
        <v>330</v>
      </c>
    </row>
    <row r="332" spans="3:11" ht="15.75" hidden="1">
      <c r="C332" s="30">
        <f t="shared" si="5"/>
      </c>
      <c r="D332" s="5" t="str">
        <f>IF(Scoreboards!$E334="","ZZ",Scoreboards!$E334)</f>
        <v>ZZ</v>
      </c>
      <c r="E332" s="2">
        <f>IF(Scoreboards!$E334="","",MID(Scoreboards!$Q334,4,2))</f>
      </c>
      <c r="F332">
        <f>IF(Scoreboards!$E334="","",Scoreboards!$P334)</f>
      </c>
      <c r="G332" s="2">
        <f>IF(Scoreboards!$E334="","",Scoreboards!$F334)</f>
      </c>
      <c r="H332" s="28">
        <f>IF(ISNUMBER(Scoreboards!$I334),Scoreboards!$I334,"")</f>
      </c>
      <c r="K332">
        <f>IF(Scoreboards!$E334="",Scoreboards!O334,Scoreboards!O334)</f>
        <v>331</v>
      </c>
    </row>
    <row r="333" spans="3:11" ht="15.75" hidden="1">
      <c r="C333" s="30">
        <f t="shared" si="5"/>
      </c>
      <c r="D333" s="5" t="str">
        <f>IF(Scoreboards!$E335="","ZZ",Scoreboards!$E335)</f>
        <v>ZZ</v>
      </c>
      <c r="E333" s="2">
        <f>IF(Scoreboards!$E335="","",MID(Scoreboards!$Q335,4,2))</f>
      </c>
      <c r="F333">
        <f>IF(Scoreboards!$E335="","",Scoreboards!$P335)</f>
      </c>
      <c r="G333" s="2">
        <f>IF(Scoreboards!$E335="","",Scoreboards!$F335)</f>
      </c>
      <c r="H333" s="28">
        <f>IF(ISNUMBER(Scoreboards!$I335),Scoreboards!$I335,"")</f>
      </c>
      <c r="K333">
        <f>IF(Scoreboards!$E335="",Scoreboards!O335,Scoreboards!O335)</f>
        <v>332</v>
      </c>
    </row>
    <row r="334" spans="3:11" ht="15.75" hidden="1">
      <c r="C334" s="30">
        <f t="shared" si="5"/>
      </c>
      <c r="D334" s="5" t="str">
        <f>IF(Scoreboards!$E336="","ZZ",Scoreboards!$E336)</f>
        <v>ZZ</v>
      </c>
      <c r="E334" s="2">
        <f>IF(Scoreboards!$E336="","",MID(Scoreboards!$Q336,4,2))</f>
      </c>
      <c r="F334">
        <f>IF(Scoreboards!$E336="","",Scoreboards!$P336)</f>
      </c>
      <c r="G334" s="2">
        <f>IF(Scoreboards!$E336="","",Scoreboards!$F336)</f>
      </c>
      <c r="H334" s="28">
        <f>IF(ISNUMBER(Scoreboards!$I336),Scoreboards!$I336,"")</f>
      </c>
      <c r="K334">
        <f>IF(Scoreboards!$E336="",Scoreboards!O336,Scoreboards!O336)</f>
        <v>333</v>
      </c>
    </row>
    <row r="335" spans="3:11" ht="15.75" hidden="1">
      <c r="C335" s="30">
        <f t="shared" si="5"/>
      </c>
      <c r="D335" s="5" t="str">
        <f>IF(Scoreboards!$E337="","ZZ",Scoreboards!$E337)</f>
        <v>ZZ</v>
      </c>
      <c r="E335" s="2">
        <f>IF(Scoreboards!$E337="","",MID(Scoreboards!$Q337,4,2))</f>
      </c>
      <c r="F335">
        <f>IF(Scoreboards!$E337="","",Scoreboards!$P337)</f>
      </c>
      <c r="G335" s="2">
        <f>IF(Scoreboards!$E337="","",Scoreboards!$F337)</f>
      </c>
      <c r="H335" s="28">
        <f>IF(ISNUMBER(Scoreboards!$I337),Scoreboards!$I337,"")</f>
      </c>
      <c r="K335">
        <f>IF(Scoreboards!$E337="",Scoreboards!O337,Scoreboards!O337)</f>
        <v>334</v>
      </c>
    </row>
    <row r="336" spans="3:11" ht="15.75" hidden="1">
      <c r="C336" s="30">
        <f t="shared" si="5"/>
      </c>
      <c r="D336" s="5" t="str">
        <f>IF(Scoreboards!$E338="","ZZ",Scoreboards!$E338)</f>
        <v>ZZ</v>
      </c>
      <c r="E336" s="2">
        <f>IF(Scoreboards!$E338="","",MID(Scoreboards!$Q338,4,2))</f>
      </c>
      <c r="F336">
        <f>IF(Scoreboards!$E338="","",Scoreboards!$P338)</f>
      </c>
      <c r="G336" s="2">
        <f>IF(Scoreboards!$E338="","",Scoreboards!$F338)</f>
      </c>
      <c r="H336" s="28">
        <f>IF(ISNUMBER(Scoreboards!$I338),Scoreboards!$I338,"")</f>
      </c>
      <c r="K336">
        <f>IF(Scoreboards!$E338="",Scoreboards!O338,Scoreboards!O338)</f>
        <v>335</v>
      </c>
    </row>
    <row r="337" spans="3:11" ht="15.75" hidden="1">
      <c r="C337" s="30">
        <f t="shared" si="5"/>
      </c>
      <c r="D337" s="5" t="str">
        <f>IF(Scoreboards!$E339="","ZZ",Scoreboards!$E339)</f>
        <v>ZZ</v>
      </c>
      <c r="E337" s="2">
        <f>IF(Scoreboards!$E339="","",MID(Scoreboards!$Q339,4,2))</f>
      </c>
      <c r="F337">
        <f>IF(Scoreboards!$E339="","",Scoreboards!$P339)</f>
      </c>
      <c r="G337" s="2">
        <f>IF(Scoreboards!$E339="","",Scoreboards!$F339)</f>
      </c>
      <c r="H337" s="28">
        <f>IF(ISNUMBER(Scoreboards!$I339),Scoreboards!$I339,"")</f>
      </c>
      <c r="K337">
        <f>IF(Scoreboards!$E339="",Scoreboards!O339,Scoreboards!O339)</f>
        <v>336</v>
      </c>
    </row>
    <row r="338" spans="3:11" ht="15.75" hidden="1">
      <c r="C338" s="30">
        <f t="shared" si="5"/>
      </c>
      <c r="D338" s="5" t="str">
        <f>IF(Scoreboards!$E340="","ZZ",Scoreboards!$E340)</f>
        <v>ZZ</v>
      </c>
      <c r="E338" s="2">
        <f>IF(Scoreboards!$E340="","",MID(Scoreboards!$Q340,4,2))</f>
      </c>
      <c r="F338">
        <f>IF(Scoreboards!$E340="","",Scoreboards!$P340)</f>
      </c>
      <c r="G338" s="2">
        <f>IF(Scoreboards!$E340="","",Scoreboards!$F340)</f>
      </c>
      <c r="H338" s="28">
        <f>IF(ISNUMBER(Scoreboards!$I340),Scoreboards!$I340,"")</f>
      </c>
      <c r="K338">
        <f>IF(Scoreboards!$E340="",Scoreboards!O340,Scoreboards!O340)</f>
        <v>337</v>
      </c>
    </row>
    <row r="339" spans="3:11" ht="15.75" hidden="1">
      <c r="C339" s="30">
        <f t="shared" si="5"/>
      </c>
      <c r="D339" s="5" t="str">
        <f>IF(Scoreboards!$E341="","ZZ",Scoreboards!$E341)</f>
        <v>ZZ</v>
      </c>
      <c r="E339" s="2">
        <f>IF(Scoreboards!$E341="","",MID(Scoreboards!$Q341,4,2))</f>
      </c>
      <c r="F339">
        <f>IF(Scoreboards!$E341="","",Scoreboards!$P341)</f>
      </c>
      <c r="G339" s="2">
        <f>IF(Scoreboards!$E341="","",Scoreboards!$F341)</f>
      </c>
      <c r="H339" s="28">
        <f>IF(ISNUMBER(Scoreboards!$I341),Scoreboards!$I341,"")</f>
      </c>
      <c r="K339">
        <f>IF(Scoreboards!$E341="",Scoreboards!O341,Scoreboards!O341)</f>
        <v>338</v>
      </c>
    </row>
    <row r="340" spans="3:11" ht="15.75" hidden="1">
      <c r="C340" s="30">
        <f t="shared" si="5"/>
      </c>
      <c r="D340" s="5" t="str">
        <f>IF(Scoreboards!$E342="","ZZ",Scoreboards!$E342)</f>
        <v>ZZ</v>
      </c>
      <c r="E340" s="2">
        <f>IF(Scoreboards!$E342="","",MID(Scoreboards!$Q342,4,2))</f>
      </c>
      <c r="F340">
        <f>IF(Scoreboards!$E342="","",Scoreboards!$P342)</f>
      </c>
      <c r="G340" s="2">
        <f>IF(Scoreboards!$E342="","",Scoreboards!$F342)</f>
      </c>
      <c r="H340" s="28">
        <f>IF(ISNUMBER(Scoreboards!$I342),Scoreboards!$I342,"")</f>
      </c>
      <c r="K340">
        <f>IF(Scoreboards!$E342="",Scoreboards!O342,Scoreboards!O342)</f>
        <v>339</v>
      </c>
    </row>
    <row r="341" spans="3:11" ht="15.75" hidden="1">
      <c r="C341" s="30">
        <f t="shared" si="5"/>
      </c>
      <c r="D341" s="5" t="str">
        <f>IF(Scoreboards!$E343="","ZZ",Scoreboards!$E343)</f>
        <v>ZZ</v>
      </c>
      <c r="E341" s="2">
        <f>IF(Scoreboards!$E343="","",MID(Scoreboards!$Q343,4,2))</f>
      </c>
      <c r="F341">
        <f>IF(Scoreboards!$E343="","",Scoreboards!$P343)</f>
      </c>
      <c r="G341" s="2">
        <f>IF(Scoreboards!$E343="","",Scoreboards!$F343)</f>
      </c>
      <c r="H341" s="28">
        <f>IF(ISNUMBER(Scoreboards!$I343),Scoreboards!$I343,"")</f>
      </c>
      <c r="K341">
        <f>IF(Scoreboards!$E343="",Scoreboards!O343,Scoreboards!O343)</f>
        <v>340</v>
      </c>
    </row>
    <row r="342" spans="3:11" ht="15.75" hidden="1">
      <c r="C342" s="30">
        <f t="shared" si="5"/>
      </c>
      <c r="D342" s="5" t="str">
        <f>IF(Scoreboards!$E344="","ZZ",Scoreboards!$E344)</f>
        <v>ZZ</v>
      </c>
      <c r="E342" s="2">
        <f>IF(Scoreboards!$E344="","",MID(Scoreboards!$Q344,4,2))</f>
      </c>
      <c r="F342">
        <f>IF(Scoreboards!$E344="","",Scoreboards!$P344)</f>
      </c>
      <c r="G342" s="2">
        <f>IF(Scoreboards!$E344="","",Scoreboards!$F344)</f>
      </c>
      <c r="H342" s="28">
        <f>IF(ISNUMBER(Scoreboards!$I344),Scoreboards!$I344,"")</f>
      </c>
      <c r="K342">
        <f>IF(Scoreboards!$E344="",Scoreboards!O344,Scoreboards!O344)</f>
        <v>341</v>
      </c>
    </row>
    <row r="343" spans="3:11" ht="15.75" hidden="1">
      <c r="C343" s="30">
        <f t="shared" si="5"/>
      </c>
      <c r="D343" s="5" t="str">
        <f>IF(Scoreboards!$E345="","ZZ",Scoreboards!$E345)</f>
        <v>ZZ</v>
      </c>
      <c r="E343" s="2">
        <f>IF(Scoreboards!$E345="","",MID(Scoreboards!$Q345,4,2))</f>
      </c>
      <c r="F343">
        <f>IF(Scoreboards!$E345="","",Scoreboards!$P345)</f>
      </c>
      <c r="G343" s="2">
        <f>IF(Scoreboards!$E345="","",Scoreboards!$F345)</f>
      </c>
      <c r="H343" s="28">
        <f>IF(ISNUMBER(Scoreboards!$I345),Scoreboards!$I345,"")</f>
      </c>
      <c r="K343">
        <f>IF(Scoreboards!$E345="",Scoreboards!O345,Scoreboards!O345)</f>
        <v>342</v>
      </c>
    </row>
    <row r="344" spans="3:11" ht="15.75" hidden="1">
      <c r="C344" s="30">
        <f t="shared" si="5"/>
      </c>
      <c r="D344" s="5" t="str">
        <f>IF(Scoreboards!$E346="","ZZ",Scoreboards!$E346)</f>
        <v>ZZ</v>
      </c>
      <c r="E344" s="2">
        <f>IF(Scoreboards!$E346="","",MID(Scoreboards!$Q346,4,2))</f>
      </c>
      <c r="F344">
        <f>IF(Scoreboards!$E346="","",Scoreboards!$P346)</f>
      </c>
      <c r="G344" s="2">
        <f>IF(Scoreboards!$E346="","",Scoreboards!$F346)</f>
      </c>
      <c r="H344" s="28">
        <f>IF(ISNUMBER(Scoreboards!$I346),Scoreboards!$I346,"")</f>
      </c>
      <c r="K344">
        <f>IF(Scoreboards!$E346="",Scoreboards!O346,Scoreboards!O346)</f>
        <v>343</v>
      </c>
    </row>
    <row r="345" spans="3:11" ht="15.75" hidden="1">
      <c r="C345" s="30">
        <f t="shared" si="5"/>
      </c>
      <c r="D345" s="5" t="str">
        <f>IF(Scoreboards!$E347="","ZZ",Scoreboards!$E347)</f>
        <v>ZZ</v>
      </c>
      <c r="E345" s="2">
        <f>IF(Scoreboards!$E347="","",MID(Scoreboards!$Q347,4,2))</f>
      </c>
      <c r="F345">
        <f>IF(Scoreboards!$E347="","",Scoreboards!$P347)</f>
      </c>
      <c r="G345" s="2">
        <f>IF(Scoreboards!$E347="","",Scoreboards!$F347)</f>
      </c>
      <c r="H345" s="28">
        <f>IF(ISNUMBER(Scoreboards!$I347),Scoreboards!$I347,"")</f>
      </c>
      <c r="K345">
        <f>IF(Scoreboards!$E347="",Scoreboards!O347,Scoreboards!O347)</f>
        <v>344</v>
      </c>
    </row>
    <row r="346" spans="3:11" ht="15.75" hidden="1">
      <c r="C346" s="30">
        <f t="shared" si="5"/>
      </c>
      <c r="D346" s="5" t="str">
        <f>IF(Scoreboards!$E348="","ZZ",Scoreboards!$E348)</f>
        <v>ZZ</v>
      </c>
      <c r="E346" s="2">
        <f>IF(Scoreboards!$E348="","",MID(Scoreboards!$Q348,4,2))</f>
      </c>
      <c r="F346">
        <f>IF(Scoreboards!$E348="","",Scoreboards!$P348)</f>
      </c>
      <c r="G346" s="2">
        <f>IF(Scoreboards!$E348="","",Scoreboards!$F348)</f>
      </c>
      <c r="H346" s="28">
        <f>IF(ISNUMBER(Scoreboards!$I348),Scoreboards!$I348,"")</f>
      </c>
      <c r="K346">
        <f>IF(Scoreboards!$E348="",Scoreboards!O348,Scoreboards!O348)</f>
        <v>345</v>
      </c>
    </row>
    <row r="347" spans="3:11" ht="15.75" hidden="1">
      <c r="C347" s="30">
        <f t="shared" si="5"/>
      </c>
      <c r="D347" s="5" t="str">
        <f>IF(Scoreboards!$E349="","ZZ",Scoreboards!$E349)</f>
        <v>ZZ</v>
      </c>
      <c r="E347" s="2">
        <f>IF(Scoreboards!$E349="","",MID(Scoreboards!$Q349,4,2))</f>
      </c>
      <c r="F347">
        <f>IF(Scoreboards!$E349="","",Scoreboards!$P349)</f>
      </c>
      <c r="G347" s="2">
        <f>IF(Scoreboards!$E349="","",Scoreboards!$F349)</f>
      </c>
      <c r="H347" s="28">
        <f>IF(ISNUMBER(Scoreboards!$I349),Scoreboards!$I349,"")</f>
      </c>
      <c r="K347">
        <f>IF(Scoreboards!$E349="",Scoreboards!O349,Scoreboards!O349)</f>
        <v>346</v>
      </c>
    </row>
    <row r="348" spans="3:11" ht="15.75" hidden="1">
      <c r="C348" s="30">
        <f t="shared" si="5"/>
      </c>
      <c r="D348" s="5" t="str">
        <f>IF(Scoreboards!$E350="","ZZ",Scoreboards!$E350)</f>
        <v>ZZ</v>
      </c>
      <c r="E348" s="2">
        <f>IF(Scoreboards!$E350="","",MID(Scoreboards!$Q350,4,2))</f>
      </c>
      <c r="F348">
        <f>IF(Scoreboards!$E350="","",Scoreboards!$P350)</f>
      </c>
      <c r="G348" s="2">
        <f>IF(Scoreboards!$E350="","",Scoreboards!$F350)</f>
      </c>
      <c r="H348" s="28">
        <f>IF(ISNUMBER(Scoreboards!$I350),Scoreboards!$I350,"")</f>
      </c>
      <c r="K348">
        <f>IF(Scoreboards!$E350="",Scoreboards!O350,Scoreboards!O350)</f>
        <v>347</v>
      </c>
    </row>
    <row r="349" spans="3:11" ht="15.75" hidden="1">
      <c r="C349" s="30">
        <f t="shared" si="5"/>
      </c>
      <c r="D349" s="5" t="str">
        <f>IF(Scoreboards!$E351="","ZZ",Scoreboards!$E351)</f>
        <v>ZZ</v>
      </c>
      <c r="E349" s="2">
        <f>IF(Scoreboards!$E351="","",MID(Scoreboards!$Q351,4,2))</f>
      </c>
      <c r="F349">
        <f>IF(Scoreboards!$E351="","",Scoreboards!$P351)</f>
      </c>
      <c r="G349" s="2">
        <f>IF(Scoreboards!$E351="","",Scoreboards!$F351)</f>
      </c>
      <c r="H349" s="28">
        <f>IF(ISNUMBER(Scoreboards!$I351),Scoreboards!$I351,"")</f>
      </c>
      <c r="K349">
        <f>IF(Scoreboards!$E351="",Scoreboards!O351,Scoreboards!O351)</f>
        <v>348</v>
      </c>
    </row>
    <row r="350" spans="3:11" ht="15.75" hidden="1">
      <c r="C350" s="30">
        <f t="shared" si="5"/>
      </c>
      <c r="D350" s="5" t="str">
        <f>IF(Scoreboards!$E352="","ZZ",Scoreboards!$E352)</f>
        <v>ZZ</v>
      </c>
      <c r="E350" s="2">
        <f>IF(Scoreboards!$E352="","",MID(Scoreboards!$Q352,4,2))</f>
      </c>
      <c r="F350">
        <f>IF(Scoreboards!$E352="","",Scoreboards!$P352)</f>
      </c>
      <c r="G350" s="2">
        <f>IF(Scoreboards!$E352="","",Scoreboards!$F352)</f>
      </c>
      <c r="H350" s="28">
        <f>IF(ISNUMBER(Scoreboards!$I352),Scoreboards!$I352,"")</f>
      </c>
      <c r="K350">
        <f>IF(Scoreboards!$E352="",Scoreboards!O352,Scoreboards!O352)</f>
        <v>349</v>
      </c>
    </row>
    <row r="351" spans="3:11" ht="15.75" hidden="1">
      <c r="C351" s="30">
        <f t="shared" si="5"/>
      </c>
      <c r="D351" s="5" t="str">
        <f>IF(Scoreboards!$E353="","ZZ",Scoreboards!$E353)</f>
        <v>ZZ</v>
      </c>
      <c r="E351" s="2">
        <f>IF(Scoreboards!$E353="","",MID(Scoreboards!$Q353,4,2))</f>
      </c>
      <c r="F351">
        <f>IF(Scoreboards!$E353="","",Scoreboards!$P353)</f>
      </c>
      <c r="G351" s="2">
        <f>IF(Scoreboards!$E353="","",Scoreboards!$F353)</f>
      </c>
      <c r="H351" s="28">
        <f>IF(ISNUMBER(Scoreboards!$I353),Scoreboards!$I353,"")</f>
      </c>
      <c r="K351">
        <f>IF(Scoreboards!$E353="",Scoreboards!O353,Scoreboards!O353)</f>
        <v>350</v>
      </c>
    </row>
    <row r="352" spans="3:11" ht="15.75" hidden="1">
      <c r="C352" s="30">
        <f t="shared" si="5"/>
      </c>
      <c r="D352" s="5" t="str">
        <f>IF(Scoreboards!$E354="","ZZ",Scoreboards!$E354)</f>
        <v>ZZ</v>
      </c>
      <c r="E352" s="2">
        <f>IF(Scoreboards!$E354="","",MID(Scoreboards!$Q354,4,2))</f>
      </c>
      <c r="F352">
        <f>IF(Scoreboards!$E354="","",Scoreboards!$P354)</f>
      </c>
      <c r="G352" s="2">
        <f>IF(Scoreboards!$E354="","",Scoreboards!$F354)</f>
      </c>
      <c r="H352" s="28">
        <f>IF(ISNUMBER(Scoreboards!$I354),Scoreboards!$I354,"")</f>
      </c>
      <c r="K352">
        <f>IF(Scoreboards!$E354="",Scoreboards!O354,Scoreboards!O354)</f>
        <v>351</v>
      </c>
    </row>
    <row r="353" spans="3:11" ht="15.75" hidden="1">
      <c r="C353" s="30">
        <f t="shared" si="5"/>
      </c>
      <c r="D353" s="5" t="str">
        <f>IF(Scoreboards!$E355="","ZZ",Scoreboards!$E355)</f>
        <v>ZZ</v>
      </c>
      <c r="E353" s="2">
        <f>IF(Scoreboards!$E355="","",MID(Scoreboards!$Q355,4,2))</f>
      </c>
      <c r="F353">
        <f>IF(Scoreboards!$E355="","",Scoreboards!$P355)</f>
      </c>
      <c r="G353" s="2">
        <f>IF(Scoreboards!$E355="","",Scoreboards!$F355)</f>
      </c>
      <c r="H353" s="28">
        <f>IF(ISNUMBER(Scoreboards!$I355),Scoreboards!$I355,"")</f>
      </c>
      <c r="K353">
        <f>IF(Scoreboards!$E355="",Scoreboards!O355,Scoreboards!O355)</f>
        <v>352</v>
      </c>
    </row>
    <row r="354" spans="3:11" ht="15.75" hidden="1">
      <c r="C354" s="30">
        <f t="shared" si="5"/>
      </c>
      <c r="D354" s="5" t="str">
        <f>IF(Scoreboards!$E356="","ZZ",Scoreboards!$E356)</f>
        <v>ZZ</v>
      </c>
      <c r="E354" s="2">
        <f>IF(Scoreboards!$E356="","",MID(Scoreboards!$Q356,4,2))</f>
      </c>
      <c r="F354">
        <f>IF(Scoreboards!$E356="","",Scoreboards!$P356)</f>
      </c>
      <c r="G354" s="2">
        <f>IF(Scoreboards!$E356="","",Scoreboards!$F356)</f>
      </c>
      <c r="H354" s="28">
        <f>IF(ISNUMBER(Scoreboards!$I356),Scoreboards!$I356,"")</f>
      </c>
      <c r="K354">
        <f>IF(Scoreboards!$E356="",Scoreboards!O356,Scoreboards!O356)</f>
        <v>353</v>
      </c>
    </row>
    <row r="355" spans="3:11" ht="15.75" hidden="1">
      <c r="C355" s="30">
        <f t="shared" si="5"/>
      </c>
      <c r="D355" s="5" t="str">
        <f>IF(Scoreboards!$E357="","ZZ",Scoreboards!$E357)</f>
        <v>ZZ</v>
      </c>
      <c r="E355" s="2">
        <f>IF(Scoreboards!$E357="","",MID(Scoreboards!$Q357,4,2))</f>
      </c>
      <c r="F355">
        <f>IF(Scoreboards!$E357="","",Scoreboards!$P357)</f>
      </c>
      <c r="G355" s="2">
        <f>IF(Scoreboards!$E357="","",Scoreboards!$F357)</f>
      </c>
      <c r="H355" s="28">
        <f>IF(ISNUMBER(Scoreboards!$I357),Scoreboards!$I357,"")</f>
      </c>
      <c r="K355">
        <f>IF(Scoreboards!$E357="",Scoreboards!O357,Scoreboards!O357)</f>
        <v>354</v>
      </c>
    </row>
    <row r="356" spans="3:11" ht="15.75" hidden="1">
      <c r="C356" s="30">
        <f t="shared" si="5"/>
      </c>
      <c r="D356" s="5" t="str">
        <f>IF(Scoreboards!$E358="","ZZ",Scoreboards!$E358)</f>
        <v>ZZ</v>
      </c>
      <c r="E356" s="2">
        <f>IF(Scoreboards!$E358="","",MID(Scoreboards!$Q358,4,2))</f>
      </c>
      <c r="F356">
        <f>IF(Scoreboards!$E358="","",Scoreboards!$P358)</f>
      </c>
      <c r="G356" s="2">
        <f>IF(Scoreboards!$E358="","",Scoreboards!$F358)</f>
      </c>
      <c r="H356" s="28">
        <f>IF(ISNUMBER(Scoreboards!$I358),Scoreboards!$I358,"")</f>
      </c>
      <c r="K356">
        <f>IF(Scoreboards!$E358="",Scoreboards!O358,Scoreboards!O358)</f>
        <v>355</v>
      </c>
    </row>
    <row r="357" spans="3:11" ht="15.75" hidden="1">
      <c r="C357" s="30">
        <f t="shared" si="5"/>
      </c>
      <c r="D357" s="5" t="str">
        <f>IF(Scoreboards!$E359="","ZZ",Scoreboards!$E359)</f>
        <v>ZZ</v>
      </c>
      <c r="E357" s="2">
        <f>IF(Scoreboards!$E359="","",MID(Scoreboards!$Q359,4,2))</f>
      </c>
      <c r="F357">
        <f>IF(Scoreboards!$E359="","",Scoreboards!$P359)</f>
      </c>
      <c r="G357" s="2">
        <f>IF(Scoreboards!$E359="","",Scoreboards!$F359)</f>
      </c>
      <c r="H357" s="28">
        <f>IF(ISNUMBER(Scoreboards!$I359),Scoreboards!$I359,"")</f>
      </c>
      <c r="K357">
        <f>IF(Scoreboards!$E359="",Scoreboards!O359,Scoreboards!O359)</f>
        <v>356</v>
      </c>
    </row>
    <row r="358" spans="3:11" ht="15.75" hidden="1">
      <c r="C358" s="30">
        <f t="shared" si="5"/>
      </c>
      <c r="D358" s="5" t="str">
        <f>IF(Scoreboards!$E360="","ZZ",Scoreboards!$E360)</f>
        <v>ZZ</v>
      </c>
      <c r="E358" s="2">
        <f>IF(Scoreboards!$E360="","",MID(Scoreboards!$Q360,4,2))</f>
      </c>
      <c r="F358">
        <f>IF(Scoreboards!$E360="","",Scoreboards!$P360)</f>
      </c>
      <c r="G358" s="2">
        <f>IF(Scoreboards!$E360="","",Scoreboards!$F360)</f>
      </c>
      <c r="H358" s="28">
        <f>IF(ISNUMBER(Scoreboards!$I360),Scoreboards!$I360,"")</f>
      </c>
      <c r="K358">
        <f>IF(Scoreboards!$E360="",Scoreboards!O360,Scoreboards!O360)</f>
        <v>357</v>
      </c>
    </row>
    <row r="359" spans="3:11" ht="15.75" hidden="1">
      <c r="C359" s="30">
        <f t="shared" si="5"/>
      </c>
      <c r="D359" s="5" t="str">
        <f>IF(Scoreboards!$E361="","ZZ",Scoreboards!$E361)</f>
        <v>ZZ</v>
      </c>
      <c r="E359" s="2">
        <f>IF(Scoreboards!$E361="","",MID(Scoreboards!$Q361,4,2))</f>
      </c>
      <c r="F359">
        <f>IF(Scoreboards!$E361="","",Scoreboards!$P361)</f>
      </c>
      <c r="G359" s="2">
        <f>IF(Scoreboards!$E361="","",Scoreboards!$F361)</f>
      </c>
      <c r="H359" s="28">
        <f>IF(ISNUMBER(Scoreboards!$I361),Scoreboards!$I361,"")</f>
      </c>
      <c r="K359">
        <f>IF(Scoreboards!$E361="",Scoreboards!O361,Scoreboards!O361)</f>
        <v>358</v>
      </c>
    </row>
    <row r="360" spans="3:11" ht="15.75" hidden="1">
      <c r="C360" s="30">
        <f t="shared" si="5"/>
      </c>
      <c r="D360" s="5" t="str">
        <f>IF(Scoreboards!$E362="","ZZ",Scoreboards!$E362)</f>
        <v>ZZ</v>
      </c>
      <c r="E360" s="2">
        <f>IF(Scoreboards!$E362="","",MID(Scoreboards!$Q362,4,2))</f>
      </c>
      <c r="F360">
        <f>IF(Scoreboards!$E362="","",Scoreboards!$P362)</f>
      </c>
      <c r="G360" s="2">
        <f>IF(Scoreboards!$E362="","",Scoreboards!$F362)</f>
      </c>
      <c r="H360" s="28">
        <f>IF(ISNUMBER(Scoreboards!$I362),Scoreboards!$I362,"")</f>
      </c>
      <c r="K360">
        <f>IF(Scoreboards!$E362="",Scoreboards!O362,Scoreboards!O362)</f>
        <v>359</v>
      </c>
    </row>
    <row r="361" spans="3:11" ht="15.75" hidden="1">
      <c r="C361" s="30">
        <f t="shared" si="5"/>
      </c>
      <c r="D361" s="5" t="str">
        <f>IF(Scoreboards!$E363="","ZZ",Scoreboards!$E363)</f>
        <v>ZZ</v>
      </c>
      <c r="E361" s="2">
        <f>IF(Scoreboards!$E363="","",MID(Scoreboards!$Q363,4,2))</f>
      </c>
      <c r="F361">
        <f>IF(Scoreboards!$E363="","",Scoreboards!$P363)</f>
      </c>
      <c r="G361" s="2">
        <f>IF(Scoreboards!$E363="","",Scoreboards!$F363)</f>
      </c>
      <c r="H361" s="28">
        <f>IF(ISNUMBER(Scoreboards!$I363),Scoreboards!$I363,"")</f>
      </c>
      <c r="K361">
        <f>IF(Scoreboards!$E363="",Scoreboards!O363,Scoreboards!O363)</f>
        <v>360</v>
      </c>
    </row>
    <row r="362" spans="3:11" ht="15.75" hidden="1">
      <c r="C362" s="30">
        <f t="shared" si="5"/>
      </c>
      <c r="D362" s="5" t="str">
        <f>IF(Scoreboards!$E364="","ZZ",Scoreboards!$E364)</f>
        <v>ZZ</v>
      </c>
      <c r="E362" s="2">
        <f>IF(Scoreboards!$E364="","",MID(Scoreboards!$Q364,4,2))</f>
      </c>
      <c r="F362">
        <f>IF(Scoreboards!$E364="","",Scoreboards!$P364)</f>
      </c>
      <c r="G362" s="2">
        <f>IF(Scoreboards!$E364="","",Scoreboards!$F364)</f>
      </c>
      <c r="H362" s="28">
        <f>IF(ISNUMBER(Scoreboards!$I364),Scoreboards!$I364,"")</f>
      </c>
      <c r="K362">
        <f>IF(Scoreboards!$E364="",Scoreboards!O364,Scoreboards!O364)</f>
        <v>361</v>
      </c>
    </row>
    <row r="363" spans="3:11" ht="15.75" hidden="1">
      <c r="C363" s="30">
        <f t="shared" si="5"/>
      </c>
      <c r="D363" s="5" t="str">
        <f>IF(Scoreboards!$E365="","ZZ",Scoreboards!$E365)</f>
        <v>ZZ</v>
      </c>
      <c r="E363" s="2">
        <f>IF(Scoreboards!$E365="","",MID(Scoreboards!$Q365,4,2))</f>
      </c>
      <c r="F363">
        <f>IF(Scoreboards!$E365="","",Scoreboards!$P365)</f>
      </c>
      <c r="G363" s="2">
        <f>IF(Scoreboards!$E365="","",Scoreboards!$F365)</f>
      </c>
      <c r="H363" s="28">
        <f>IF(ISNUMBER(Scoreboards!$I365),Scoreboards!$I365,"")</f>
      </c>
      <c r="K363">
        <f>IF(Scoreboards!$E365="",Scoreboards!O365,Scoreboards!O365)</f>
        <v>362</v>
      </c>
    </row>
    <row r="364" spans="3:11" ht="15.75" hidden="1">
      <c r="C364" s="30">
        <f t="shared" si="5"/>
      </c>
      <c r="D364" s="5" t="str">
        <f>IF(Scoreboards!$E366="","ZZ",Scoreboards!$E366)</f>
        <v>ZZ</v>
      </c>
      <c r="E364" s="2">
        <f>IF(Scoreboards!$E366="","",MID(Scoreboards!$Q366,4,2))</f>
      </c>
      <c r="F364">
        <f>IF(Scoreboards!$E366="","",Scoreboards!$P366)</f>
      </c>
      <c r="G364" s="2">
        <f>IF(Scoreboards!$E366="","",Scoreboards!$F366)</f>
      </c>
      <c r="H364" s="28">
        <f>IF(ISNUMBER(Scoreboards!$I366),Scoreboards!$I366,"")</f>
      </c>
      <c r="K364">
        <f>IF(Scoreboards!$E366="",Scoreboards!O366,Scoreboards!O366)</f>
        <v>363</v>
      </c>
    </row>
    <row r="365" spans="3:11" ht="15.75" hidden="1">
      <c r="C365" s="30">
        <f t="shared" si="5"/>
      </c>
      <c r="D365" s="5" t="str">
        <f>IF(Scoreboards!$E367="","ZZ",Scoreboards!$E367)</f>
        <v>ZZ</v>
      </c>
      <c r="E365" s="2">
        <f>IF(Scoreboards!$E367="","",MID(Scoreboards!$Q367,4,2))</f>
      </c>
      <c r="F365">
        <f>IF(Scoreboards!$E367="","",Scoreboards!$P367)</f>
      </c>
      <c r="G365" s="2">
        <f>IF(Scoreboards!$E367="","",Scoreboards!$F367)</f>
      </c>
      <c r="H365" s="28">
        <f>IF(ISNUMBER(Scoreboards!$I367),Scoreboards!$I367,"")</f>
      </c>
      <c r="K365">
        <f>IF(Scoreboards!$E367="",Scoreboards!O367,Scoreboards!O367)</f>
        <v>364</v>
      </c>
    </row>
    <row r="366" spans="3:11" ht="15.75" hidden="1">
      <c r="C366" s="30">
        <f t="shared" si="5"/>
      </c>
      <c r="D366" s="5" t="str">
        <f>IF(Scoreboards!$E368="","ZZ",Scoreboards!$E368)</f>
        <v>ZZ</v>
      </c>
      <c r="E366" s="2">
        <f>IF(Scoreboards!$E368="","",MID(Scoreboards!$Q368,4,2))</f>
      </c>
      <c r="F366">
        <f>IF(Scoreboards!$E368="","",Scoreboards!$P368)</f>
      </c>
      <c r="G366" s="2">
        <f>IF(Scoreboards!$E368="","",Scoreboards!$F368)</f>
      </c>
      <c r="H366" s="28">
        <f>IF(ISNUMBER(Scoreboards!$I368),Scoreboards!$I368,"")</f>
      </c>
      <c r="K366">
        <f>IF(Scoreboards!$E368="",Scoreboards!O368,Scoreboards!O368)</f>
        <v>365</v>
      </c>
    </row>
    <row r="367" spans="3:11" ht="15.75" hidden="1">
      <c r="C367" s="30">
        <f t="shared" si="5"/>
      </c>
      <c r="D367" s="5" t="str">
        <f>IF(Scoreboards!$E369="","ZZ",Scoreboards!$E369)</f>
        <v>ZZ</v>
      </c>
      <c r="E367" s="2">
        <f>IF(Scoreboards!$E369="","",MID(Scoreboards!$Q369,4,2))</f>
      </c>
      <c r="F367">
        <f>IF(Scoreboards!$E369="","",Scoreboards!$P369)</f>
      </c>
      <c r="G367" s="2">
        <f>IF(Scoreboards!$E369="","",Scoreboards!$F369)</f>
      </c>
      <c r="H367" s="28">
        <f>IF(ISNUMBER(Scoreboards!$I369),Scoreboards!$I369,"")</f>
      </c>
      <c r="K367">
        <f>IF(Scoreboards!$E369="",Scoreboards!O369,Scoreboards!O369)</f>
        <v>366</v>
      </c>
    </row>
    <row r="368" spans="3:11" ht="15.75" hidden="1">
      <c r="C368" s="30">
        <f t="shared" si="5"/>
      </c>
      <c r="D368" s="5" t="str">
        <f>IF(Scoreboards!$E370="","ZZ",Scoreboards!$E370)</f>
        <v>ZZ</v>
      </c>
      <c r="E368" s="2">
        <f>IF(Scoreboards!$E370="","",MID(Scoreboards!$Q370,4,2))</f>
      </c>
      <c r="F368">
        <f>IF(Scoreboards!$E370="","",Scoreboards!$P370)</f>
      </c>
      <c r="G368" s="2">
        <f>IF(Scoreboards!$E370="","",Scoreboards!$F370)</f>
      </c>
      <c r="H368" s="28">
        <f>IF(ISNUMBER(Scoreboards!$I370),Scoreboards!$I370,"")</f>
      </c>
      <c r="K368">
        <f>IF(Scoreboards!$E370="",Scoreboards!O370,Scoreboards!O370)</f>
        <v>367</v>
      </c>
    </row>
    <row r="369" spans="3:11" ht="15.75" hidden="1">
      <c r="C369" s="30">
        <f t="shared" si="5"/>
      </c>
      <c r="D369" s="5" t="str">
        <f>IF(Scoreboards!$E371="","ZZ",Scoreboards!$E371)</f>
        <v>ZZ</v>
      </c>
      <c r="E369" s="2">
        <f>IF(Scoreboards!$E371="","",MID(Scoreboards!$Q371,4,2))</f>
      </c>
      <c r="F369">
        <f>IF(Scoreboards!$E371="","",Scoreboards!$P371)</f>
      </c>
      <c r="G369" s="2">
        <f>IF(Scoreboards!$E371="","",Scoreboards!$F371)</f>
      </c>
      <c r="H369" s="28">
        <f>IF(ISNUMBER(Scoreboards!$I371),Scoreboards!$I371,"")</f>
      </c>
      <c r="K369">
        <f>IF(Scoreboards!$E371="",Scoreboards!O371,Scoreboards!O371)</f>
        <v>368</v>
      </c>
    </row>
    <row r="370" spans="3:11" ht="15.75" hidden="1">
      <c r="C370" s="30">
        <f t="shared" si="5"/>
      </c>
      <c r="D370" s="5" t="str">
        <f>IF(Scoreboards!$E372="","ZZ",Scoreboards!$E372)</f>
        <v>ZZ</v>
      </c>
      <c r="E370" s="2">
        <f>IF(Scoreboards!$E372="","",MID(Scoreboards!$Q372,4,2))</f>
      </c>
      <c r="F370">
        <f>IF(Scoreboards!$E372="","",Scoreboards!$P372)</f>
      </c>
      <c r="G370" s="2">
        <f>IF(Scoreboards!$E372="","",Scoreboards!$F372)</f>
      </c>
      <c r="H370" s="28">
        <f>IF(ISNUMBER(Scoreboards!$I372),Scoreboards!$I372,"")</f>
      </c>
      <c r="K370">
        <f>IF(Scoreboards!$E372="",Scoreboards!O372,Scoreboards!O372)</f>
        <v>369</v>
      </c>
    </row>
    <row r="371" spans="3:11" ht="15.75" hidden="1">
      <c r="C371" s="30">
        <f t="shared" si="5"/>
      </c>
      <c r="D371" s="5" t="str">
        <f>IF(Scoreboards!$E373="","ZZ",Scoreboards!$E373)</f>
        <v>ZZ</v>
      </c>
      <c r="E371" s="2">
        <f>IF(Scoreboards!$E373="","",MID(Scoreboards!$Q373,4,2))</f>
      </c>
      <c r="F371">
        <f>IF(Scoreboards!$E373="","",Scoreboards!$P373)</f>
      </c>
      <c r="G371" s="2">
        <f>IF(Scoreboards!$E373="","",Scoreboards!$F373)</f>
      </c>
      <c r="H371" s="28">
        <f>IF(ISNUMBER(Scoreboards!$I373),Scoreboards!$I373,"")</f>
      </c>
      <c r="K371">
        <f>IF(Scoreboards!$E373="",Scoreboards!O373,Scoreboards!O373)</f>
        <v>370</v>
      </c>
    </row>
    <row r="372" spans="3:11" ht="15.75" hidden="1">
      <c r="C372" s="30">
        <f t="shared" si="5"/>
      </c>
      <c r="D372" s="5" t="str">
        <f>IF(Scoreboards!$E374="","ZZ",Scoreboards!$E374)</f>
        <v>ZZ</v>
      </c>
      <c r="E372" s="2">
        <f>IF(Scoreboards!$E374="","",MID(Scoreboards!$Q374,4,2))</f>
      </c>
      <c r="F372">
        <f>IF(Scoreboards!$E374="","",Scoreboards!$P374)</f>
      </c>
      <c r="G372" s="2">
        <f>IF(Scoreboards!$E374="","",Scoreboards!$F374)</f>
      </c>
      <c r="H372" s="28">
        <f>IF(ISNUMBER(Scoreboards!$I374),Scoreboards!$I374,"")</f>
      </c>
      <c r="K372">
        <f>IF(Scoreboards!$E374="",Scoreboards!O374,Scoreboards!O374)</f>
        <v>371</v>
      </c>
    </row>
    <row r="373" spans="3:11" ht="15.75" hidden="1">
      <c r="C373" s="30">
        <f t="shared" si="5"/>
      </c>
      <c r="D373" s="5" t="str">
        <f>IF(Scoreboards!$E375="","ZZ",Scoreboards!$E375)</f>
        <v>ZZ</v>
      </c>
      <c r="E373" s="2">
        <f>IF(Scoreboards!$E375="","",MID(Scoreboards!$Q375,4,2))</f>
      </c>
      <c r="F373">
        <f>IF(Scoreboards!$E375="","",Scoreboards!$P375)</f>
      </c>
      <c r="G373" s="2">
        <f>IF(Scoreboards!$E375="","",Scoreboards!$F375)</f>
      </c>
      <c r="H373" s="28">
        <f>IF(ISNUMBER(Scoreboards!$I375),Scoreboards!$I375,"")</f>
      </c>
      <c r="K373">
        <f>IF(Scoreboards!$E375="",Scoreboards!O375,Scoreboards!O375)</f>
        <v>372</v>
      </c>
    </row>
    <row r="374" spans="3:11" ht="15.75" hidden="1">
      <c r="C374" s="30">
        <f t="shared" si="5"/>
      </c>
      <c r="D374" s="5" t="str">
        <f>IF(Scoreboards!$E376="","ZZ",Scoreboards!$E376)</f>
        <v>ZZ</v>
      </c>
      <c r="E374" s="2">
        <f>IF(Scoreboards!$E376="","",MID(Scoreboards!$Q376,4,2))</f>
      </c>
      <c r="F374">
        <f>IF(Scoreboards!$E376="","",Scoreboards!$P376)</f>
      </c>
      <c r="G374" s="2">
        <f>IF(Scoreboards!$E376="","",Scoreboards!$F376)</f>
      </c>
      <c r="H374" s="28">
        <f>IF(ISNUMBER(Scoreboards!$I376),Scoreboards!$I376,"")</f>
      </c>
      <c r="K374">
        <f>IF(Scoreboards!$E376="",Scoreboards!O376,Scoreboards!O376)</f>
        <v>373</v>
      </c>
    </row>
    <row r="375" spans="3:11" ht="15.75" hidden="1">
      <c r="C375" s="30">
        <f t="shared" si="5"/>
      </c>
      <c r="D375" s="5" t="str">
        <f>IF(Scoreboards!$E377="","ZZ",Scoreboards!$E377)</f>
        <v>ZZ</v>
      </c>
      <c r="E375" s="2">
        <f>IF(Scoreboards!$E377="","",MID(Scoreboards!$Q377,4,2))</f>
      </c>
      <c r="F375">
        <f>IF(Scoreboards!$E377="","",Scoreboards!$P377)</f>
      </c>
      <c r="G375" s="2">
        <f>IF(Scoreboards!$E377="","",Scoreboards!$F377)</f>
      </c>
      <c r="H375" s="28">
        <f>IF(ISNUMBER(Scoreboards!$I377),Scoreboards!$I377,"")</f>
      </c>
      <c r="K375">
        <f>IF(Scoreboards!$E377="",Scoreboards!O377,Scoreboards!O377)</f>
        <v>374</v>
      </c>
    </row>
    <row r="376" spans="3:11" ht="15.75" hidden="1">
      <c r="C376" s="30">
        <f t="shared" si="5"/>
      </c>
      <c r="D376" s="5" t="str">
        <f>IF(Scoreboards!$E378="","ZZ",Scoreboards!$E378)</f>
        <v>ZZ</v>
      </c>
      <c r="E376" s="2">
        <f>IF(Scoreboards!$E378="","",MID(Scoreboards!$Q378,4,2))</f>
      </c>
      <c r="F376">
        <f>IF(Scoreboards!$E378="","",Scoreboards!$P378)</f>
      </c>
      <c r="G376" s="2">
        <f>IF(Scoreboards!$E378="","",Scoreboards!$F378)</f>
      </c>
      <c r="H376" s="28">
        <f>IF(ISNUMBER(Scoreboards!$I378),Scoreboards!$I378,"")</f>
      </c>
      <c r="K376">
        <f>IF(Scoreboards!$E378="",Scoreboards!O378,Scoreboards!O378)</f>
        <v>375</v>
      </c>
    </row>
    <row r="377" spans="3:11" ht="15.75" hidden="1">
      <c r="C377" s="30">
        <f t="shared" si="5"/>
      </c>
      <c r="D377" s="5" t="str">
        <f>IF(Scoreboards!$E379="","ZZ",Scoreboards!$E379)</f>
        <v>ZZ</v>
      </c>
      <c r="E377" s="2">
        <f>IF(Scoreboards!$E379="","",MID(Scoreboards!$Q379,4,2))</f>
      </c>
      <c r="F377">
        <f>IF(Scoreboards!$E379="","",Scoreboards!$P379)</f>
      </c>
      <c r="G377" s="2">
        <f>IF(Scoreboards!$E379="","",Scoreboards!$F379)</f>
      </c>
      <c r="H377" s="28">
        <f>IF(ISNUMBER(Scoreboards!$I379),Scoreboards!$I379,"")</f>
      </c>
      <c r="K377">
        <f>IF(Scoreboards!$E379="",Scoreboards!O379,Scoreboards!O379)</f>
        <v>376</v>
      </c>
    </row>
    <row r="378" spans="3:11" ht="15.75" hidden="1">
      <c r="C378" s="30">
        <f t="shared" si="5"/>
      </c>
      <c r="D378" s="5" t="str">
        <f>IF(Scoreboards!$E380="","ZZ",Scoreboards!$E380)</f>
        <v>ZZ</v>
      </c>
      <c r="E378" s="2">
        <f>IF(Scoreboards!$E380="","",MID(Scoreboards!$Q380,4,2))</f>
      </c>
      <c r="F378">
        <f>IF(Scoreboards!$E380="","",Scoreboards!$P380)</f>
      </c>
      <c r="G378" s="2">
        <f>IF(Scoreboards!$E380="","",Scoreboards!$F380)</f>
      </c>
      <c r="H378" s="28">
        <f>IF(ISNUMBER(Scoreboards!$I380),Scoreboards!$I380,"")</f>
      </c>
      <c r="K378">
        <f>IF(Scoreboards!$E380="",Scoreboards!O380,Scoreboards!O380)</f>
        <v>377</v>
      </c>
    </row>
    <row r="379" spans="3:11" ht="15.75" hidden="1">
      <c r="C379" s="30">
        <f t="shared" si="5"/>
      </c>
      <c r="D379" s="5" t="str">
        <f>IF(Scoreboards!$E381="","ZZ",Scoreboards!$E381)</f>
        <v>ZZ</v>
      </c>
      <c r="E379" s="2">
        <f>IF(Scoreboards!$E381="","",MID(Scoreboards!$Q381,4,2))</f>
      </c>
      <c r="F379">
        <f>IF(Scoreboards!$E381="","",Scoreboards!$P381)</f>
      </c>
      <c r="G379" s="2">
        <f>IF(Scoreboards!$E381="","",Scoreboards!$F381)</f>
      </c>
      <c r="H379" s="28">
        <f>IF(ISNUMBER(Scoreboards!$I381),Scoreboards!$I381,"")</f>
      </c>
      <c r="K379">
        <f>IF(Scoreboards!$E381="",Scoreboards!O381,Scoreboards!O381)</f>
        <v>378</v>
      </c>
    </row>
    <row r="380" spans="3:11" ht="15.75" hidden="1">
      <c r="C380" s="30">
        <f t="shared" si="5"/>
      </c>
      <c r="D380" s="5" t="str">
        <f>IF(Scoreboards!$E382="","ZZ",Scoreboards!$E382)</f>
        <v>ZZ</v>
      </c>
      <c r="E380" s="2">
        <f>IF(Scoreboards!$E382="","",MID(Scoreboards!$Q382,4,2))</f>
      </c>
      <c r="F380">
        <f>IF(Scoreboards!$E382="","",Scoreboards!$P382)</f>
      </c>
      <c r="G380" s="2">
        <f>IF(Scoreboards!$E382="","",Scoreboards!$F382)</f>
      </c>
      <c r="H380" s="28">
        <f>IF(ISNUMBER(Scoreboards!$I382),Scoreboards!$I382,"")</f>
      </c>
      <c r="K380">
        <f>IF(Scoreboards!$E382="",Scoreboards!O382,Scoreboards!O382)</f>
        <v>379</v>
      </c>
    </row>
    <row r="381" spans="3:11" ht="15.75" hidden="1">
      <c r="C381" s="30">
        <f t="shared" si="5"/>
      </c>
      <c r="D381" s="5" t="str">
        <f>IF(Scoreboards!$E383="","ZZ",Scoreboards!$E383)</f>
        <v>ZZ</v>
      </c>
      <c r="E381" s="2">
        <f>IF(Scoreboards!$E383="","",MID(Scoreboards!$Q383,4,2))</f>
      </c>
      <c r="F381">
        <f>IF(Scoreboards!$E383="","",Scoreboards!$P383)</f>
      </c>
      <c r="G381" s="2">
        <f>IF(Scoreboards!$E383="","",Scoreboards!$F383)</f>
      </c>
      <c r="H381" s="28">
        <f>IF(ISNUMBER(Scoreboards!$I383),Scoreboards!$I383,"")</f>
      </c>
      <c r="K381">
        <f>IF(Scoreboards!$E383="",Scoreboards!O383,Scoreboards!O383)</f>
        <v>380</v>
      </c>
    </row>
    <row r="382" spans="3:11" ht="15.75" hidden="1">
      <c r="C382" s="30">
        <f t="shared" si="5"/>
      </c>
      <c r="D382" s="5" t="str">
        <f>IF(Scoreboards!$E384="","ZZ",Scoreboards!$E384)</f>
        <v>ZZ</v>
      </c>
      <c r="E382" s="2">
        <f>IF(Scoreboards!$E384="","",MID(Scoreboards!$Q384,4,2))</f>
      </c>
      <c r="F382">
        <f>IF(Scoreboards!$E384="","",Scoreboards!$P384)</f>
      </c>
      <c r="G382" s="2">
        <f>IF(Scoreboards!$E384="","",Scoreboards!$F384)</f>
      </c>
      <c r="H382" s="28">
        <f>IF(ISNUMBER(Scoreboards!$I384),Scoreboards!$I384,"")</f>
      </c>
      <c r="K382">
        <f>IF(Scoreboards!$E384="",Scoreboards!O384,Scoreboards!O384)</f>
        <v>381</v>
      </c>
    </row>
    <row r="383" spans="3:11" ht="15.75" hidden="1">
      <c r="C383" s="30">
        <f t="shared" si="5"/>
      </c>
      <c r="D383" s="5" t="str">
        <f>IF(Scoreboards!$E385="","ZZ",Scoreboards!$E385)</f>
        <v>ZZ</v>
      </c>
      <c r="E383" s="2">
        <f>IF(Scoreboards!$E385="","",MID(Scoreboards!$Q385,4,2))</f>
      </c>
      <c r="F383">
        <f>IF(Scoreboards!$E385="","",Scoreboards!$P385)</f>
      </c>
      <c r="G383" s="2">
        <f>IF(Scoreboards!$E385="","",Scoreboards!$F385)</f>
      </c>
      <c r="H383" s="28">
        <f>IF(ISNUMBER(Scoreboards!$I385),Scoreboards!$I385,"")</f>
      </c>
      <c r="K383">
        <f>IF(Scoreboards!$E385="",Scoreboards!O385,Scoreboards!O385)</f>
        <v>382</v>
      </c>
    </row>
    <row r="384" spans="3:11" ht="15.75" hidden="1">
      <c r="C384" s="30">
        <f t="shared" si="5"/>
      </c>
      <c r="D384" s="5" t="str">
        <f>IF(Scoreboards!$E386="","ZZ",Scoreboards!$E386)</f>
        <v>ZZ</v>
      </c>
      <c r="E384" s="2">
        <f>IF(Scoreboards!$E386="","",MID(Scoreboards!$Q386,4,2))</f>
      </c>
      <c r="F384">
        <f>IF(Scoreboards!$E386="","",Scoreboards!$P386)</f>
      </c>
      <c r="G384" s="2">
        <f>IF(Scoreboards!$E386="","",Scoreboards!$F386)</f>
      </c>
      <c r="H384" s="28">
        <f>IF(ISNUMBER(Scoreboards!$I386),Scoreboards!$I386,"")</f>
      </c>
      <c r="K384">
        <f>IF(Scoreboards!$E386="",Scoreboards!O386,Scoreboards!O386)</f>
        <v>383</v>
      </c>
    </row>
    <row r="385" spans="3:11" ht="15.75" hidden="1">
      <c r="C385" s="30">
        <f t="shared" si="5"/>
      </c>
      <c r="D385" s="5" t="str">
        <f>IF(Scoreboards!$E387="","ZZ",Scoreboards!$E387)</f>
        <v>ZZ</v>
      </c>
      <c r="E385" s="2">
        <f>IF(Scoreboards!$E387="","",MID(Scoreboards!$Q387,4,2))</f>
      </c>
      <c r="F385">
        <f>IF(Scoreboards!$E387="","",Scoreboards!$P387)</f>
      </c>
      <c r="G385" s="2">
        <f>IF(Scoreboards!$E387="","",Scoreboards!$F387)</f>
      </c>
      <c r="H385" s="28">
        <f>IF(ISNUMBER(Scoreboards!$I387),Scoreboards!$I387,"")</f>
      </c>
      <c r="K385">
        <f>IF(Scoreboards!$E387="",Scoreboards!O387,Scoreboards!O387)</f>
        <v>384</v>
      </c>
    </row>
    <row r="386" spans="3:11" ht="15.75" hidden="1">
      <c r="C386" s="30">
        <f t="shared" si="5"/>
      </c>
      <c r="D386" s="5" t="str">
        <f>IF(Scoreboards!$E388="","ZZ",Scoreboards!$E388)</f>
        <v>ZZ</v>
      </c>
      <c r="E386" s="2">
        <f>IF(Scoreboards!$E388="","",MID(Scoreboards!$Q388,4,2))</f>
      </c>
      <c r="F386">
        <f>IF(Scoreboards!$E388="","",Scoreboards!$P388)</f>
      </c>
      <c r="G386" s="2">
        <f>IF(Scoreboards!$E388="","",Scoreboards!$F388)</f>
      </c>
      <c r="H386" s="28">
        <f>IF(ISNUMBER(Scoreboards!$I388),Scoreboards!$I388,"")</f>
      </c>
      <c r="K386">
        <f>IF(Scoreboards!$E388="",Scoreboards!O388,Scoreboards!O388)</f>
        <v>385</v>
      </c>
    </row>
    <row r="387" spans="3:11" ht="15.75" hidden="1">
      <c r="C387" s="30">
        <f aca="true" t="shared" si="6" ref="C387:C450">IF(ISNUMBER(H387),"$","")</f>
      </c>
      <c r="D387" s="5" t="str">
        <f>IF(Scoreboards!$E389="","ZZ",Scoreboards!$E389)</f>
        <v>ZZ</v>
      </c>
      <c r="E387" s="2">
        <f>IF(Scoreboards!$E389="","",MID(Scoreboards!$Q389,4,2))</f>
      </c>
      <c r="F387">
        <f>IF(Scoreboards!$E389="","",Scoreboards!$P389)</f>
      </c>
      <c r="G387" s="2">
        <f>IF(Scoreboards!$E389="","",Scoreboards!$F389)</f>
      </c>
      <c r="H387" s="28">
        <f>IF(ISNUMBER(Scoreboards!$I389),Scoreboards!$I389,"")</f>
      </c>
      <c r="K387">
        <f>IF(Scoreboards!$E389="",Scoreboards!O389,Scoreboards!O389)</f>
        <v>386</v>
      </c>
    </row>
    <row r="388" spans="3:11" ht="15.75" hidden="1">
      <c r="C388" s="30">
        <f t="shared" si="6"/>
      </c>
      <c r="D388" s="5" t="str">
        <f>IF(Scoreboards!$E390="","ZZ",Scoreboards!$E390)</f>
        <v>ZZ</v>
      </c>
      <c r="E388" s="2">
        <f>IF(Scoreboards!$E390="","",MID(Scoreboards!$Q390,4,2))</f>
      </c>
      <c r="F388">
        <f>IF(Scoreboards!$E390="","",Scoreboards!$P390)</f>
      </c>
      <c r="G388" s="2">
        <f>IF(Scoreboards!$E390="","",Scoreboards!$F390)</f>
      </c>
      <c r="H388" s="28">
        <f>IF(ISNUMBER(Scoreboards!$I390),Scoreboards!$I390,"")</f>
      </c>
      <c r="K388">
        <f>IF(Scoreboards!$E390="",Scoreboards!O390,Scoreboards!O390)</f>
        <v>387</v>
      </c>
    </row>
    <row r="389" spans="3:11" ht="15.75" hidden="1">
      <c r="C389" s="30">
        <f t="shared" si="6"/>
      </c>
      <c r="D389" s="5" t="str">
        <f>IF(Scoreboards!$E391="","ZZ",Scoreboards!$E391)</f>
        <v>ZZ</v>
      </c>
      <c r="E389" s="2">
        <f>IF(Scoreboards!$E391="","",MID(Scoreboards!$Q391,4,2))</f>
      </c>
      <c r="F389">
        <f>IF(Scoreboards!$E391="","",Scoreboards!$P391)</f>
      </c>
      <c r="G389" s="2">
        <f>IF(Scoreboards!$E391="","",Scoreboards!$F391)</f>
      </c>
      <c r="H389" s="28">
        <f>IF(ISNUMBER(Scoreboards!$I391),Scoreboards!$I391,"")</f>
      </c>
      <c r="K389">
        <f>IF(Scoreboards!$E391="",Scoreboards!O391,Scoreboards!O391)</f>
        <v>388</v>
      </c>
    </row>
    <row r="390" spans="3:11" ht="15.75" hidden="1">
      <c r="C390" s="30">
        <f t="shared" si="6"/>
      </c>
      <c r="D390" s="5" t="str">
        <f>IF(Scoreboards!$E392="","ZZ",Scoreboards!$E392)</f>
        <v>ZZ</v>
      </c>
      <c r="E390" s="2">
        <f>IF(Scoreboards!$E392="","",MID(Scoreboards!$Q392,4,2))</f>
      </c>
      <c r="F390">
        <f>IF(Scoreboards!$E392="","",Scoreboards!$P392)</f>
      </c>
      <c r="G390" s="2">
        <f>IF(Scoreboards!$E392="","",Scoreboards!$F392)</f>
      </c>
      <c r="H390" s="28">
        <f>IF(ISNUMBER(Scoreboards!$I392),Scoreboards!$I392,"")</f>
      </c>
      <c r="K390">
        <f>IF(Scoreboards!$E392="",Scoreboards!O392,Scoreboards!O392)</f>
        <v>389</v>
      </c>
    </row>
    <row r="391" spans="3:11" ht="15.75" hidden="1">
      <c r="C391" s="30">
        <f t="shared" si="6"/>
      </c>
      <c r="D391" s="5" t="str">
        <f>IF(Scoreboards!$E393="","ZZ",Scoreboards!$E393)</f>
        <v>ZZ</v>
      </c>
      <c r="E391" s="2">
        <f>IF(Scoreboards!$E393="","",MID(Scoreboards!$Q393,4,2))</f>
      </c>
      <c r="F391">
        <f>IF(Scoreboards!$E393="","",Scoreboards!$P393)</f>
      </c>
      <c r="G391" s="2">
        <f>IF(Scoreboards!$E393="","",Scoreboards!$F393)</f>
      </c>
      <c r="H391" s="28">
        <f>IF(ISNUMBER(Scoreboards!$I393),Scoreboards!$I393,"")</f>
      </c>
      <c r="K391">
        <f>IF(Scoreboards!$E393="",Scoreboards!O393,Scoreboards!O393)</f>
        <v>390</v>
      </c>
    </row>
    <row r="392" spans="3:11" ht="15.75" hidden="1">
      <c r="C392" s="30">
        <f t="shared" si="6"/>
      </c>
      <c r="D392" s="5" t="str">
        <f>IF(Scoreboards!$E394="","ZZ",Scoreboards!$E394)</f>
        <v>ZZ</v>
      </c>
      <c r="E392" s="2">
        <f>IF(Scoreboards!$E394="","",MID(Scoreboards!$Q394,4,2))</f>
      </c>
      <c r="F392">
        <f>IF(Scoreboards!$E394="","",Scoreboards!$P394)</f>
      </c>
      <c r="G392" s="2">
        <f>IF(Scoreboards!$E394="","",Scoreboards!$F394)</f>
      </c>
      <c r="H392" s="28">
        <f>IF(ISNUMBER(Scoreboards!$I394),Scoreboards!$I394,"")</f>
      </c>
      <c r="K392">
        <f>IF(Scoreboards!$E394="",Scoreboards!O394,Scoreboards!O394)</f>
        <v>391</v>
      </c>
    </row>
    <row r="393" spans="3:11" ht="15.75" hidden="1">
      <c r="C393" s="30">
        <f t="shared" si="6"/>
      </c>
      <c r="D393" s="5" t="str">
        <f>IF(Scoreboards!$E395="","ZZ",Scoreboards!$E395)</f>
        <v>ZZ</v>
      </c>
      <c r="E393" s="2">
        <f>IF(Scoreboards!$E395="","",MID(Scoreboards!$Q395,4,2))</f>
      </c>
      <c r="F393">
        <f>IF(Scoreboards!$E395="","",Scoreboards!$P395)</f>
      </c>
      <c r="G393" s="2">
        <f>IF(Scoreboards!$E395="","",Scoreboards!$F395)</f>
      </c>
      <c r="H393" s="28">
        <f>IF(ISNUMBER(Scoreboards!$I395),Scoreboards!$I395,"")</f>
      </c>
      <c r="K393">
        <f>IF(Scoreboards!$E395="",Scoreboards!O395,Scoreboards!O395)</f>
        <v>392</v>
      </c>
    </row>
    <row r="394" spans="3:11" ht="15.75" hidden="1">
      <c r="C394" s="30">
        <f t="shared" si="6"/>
      </c>
      <c r="D394" s="5" t="str">
        <f>IF(Scoreboards!$E396="","ZZ",Scoreboards!$E396)</f>
        <v>ZZ</v>
      </c>
      <c r="E394" s="2">
        <f>IF(Scoreboards!$E396="","",MID(Scoreboards!$Q396,4,2))</f>
      </c>
      <c r="F394">
        <f>IF(Scoreboards!$E396="","",Scoreboards!$P396)</f>
      </c>
      <c r="G394" s="2">
        <f>IF(Scoreboards!$E396="","",Scoreboards!$F396)</f>
      </c>
      <c r="H394" s="28">
        <f>IF(ISNUMBER(Scoreboards!$I396),Scoreboards!$I396,"")</f>
      </c>
      <c r="K394">
        <f>IF(Scoreboards!$E396="",Scoreboards!O396,Scoreboards!O396)</f>
        <v>393</v>
      </c>
    </row>
    <row r="395" spans="3:11" ht="15.75" hidden="1">
      <c r="C395" s="30">
        <f t="shared" si="6"/>
      </c>
      <c r="D395" s="5" t="str">
        <f>IF(Scoreboards!$E397="","ZZ",Scoreboards!$E397)</f>
        <v>ZZ</v>
      </c>
      <c r="E395" s="2">
        <f>IF(Scoreboards!$E397="","",MID(Scoreboards!$Q397,4,2))</f>
      </c>
      <c r="F395">
        <f>IF(Scoreboards!$E397="","",Scoreboards!$P397)</f>
      </c>
      <c r="G395" s="2">
        <f>IF(Scoreboards!$E397="","",Scoreboards!$F397)</f>
      </c>
      <c r="H395" s="28">
        <f>IF(ISNUMBER(Scoreboards!$I397),Scoreboards!$I397,"")</f>
      </c>
      <c r="K395">
        <f>IF(Scoreboards!$E397="",Scoreboards!O397,Scoreboards!O397)</f>
        <v>394</v>
      </c>
    </row>
    <row r="396" spans="3:11" ht="15.75" hidden="1">
      <c r="C396" s="30">
        <f t="shared" si="6"/>
      </c>
      <c r="D396" s="5" t="str">
        <f>IF(Scoreboards!$E398="","ZZ",Scoreboards!$E398)</f>
        <v>ZZ</v>
      </c>
      <c r="E396" s="2">
        <f>IF(Scoreboards!$E398="","",MID(Scoreboards!$Q398,4,2))</f>
      </c>
      <c r="F396">
        <f>IF(Scoreboards!$E398="","",Scoreboards!$P398)</f>
      </c>
      <c r="G396" s="2">
        <f>IF(Scoreboards!$E398="","",Scoreboards!$F398)</f>
      </c>
      <c r="H396" s="28">
        <f>IF(ISNUMBER(Scoreboards!$I398),Scoreboards!$I398,"")</f>
      </c>
      <c r="K396">
        <f>IF(Scoreboards!$E398="",Scoreboards!O398,Scoreboards!O398)</f>
        <v>395</v>
      </c>
    </row>
    <row r="397" spans="3:11" ht="15.75" hidden="1">
      <c r="C397" s="30">
        <f t="shared" si="6"/>
      </c>
      <c r="D397" s="5" t="str">
        <f>IF(Scoreboards!$E399="","ZZ",Scoreboards!$E399)</f>
        <v>ZZ</v>
      </c>
      <c r="E397" s="2">
        <f>IF(Scoreboards!$E399="","",MID(Scoreboards!$Q399,4,2))</f>
      </c>
      <c r="F397">
        <f>IF(Scoreboards!$E399="","",Scoreboards!$P399)</f>
      </c>
      <c r="G397" s="2">
        <f>IF(Scoreboards!$E399="","",Scoreboards!$F399)</f>
      </c>
      <c r="H397" s="28">
        <f>IF(ISNUMBER(Scoreboards!$I399),Scoreboards!$I399,"")</f>
      </c>
      <c r="K397">
        <f>IF(Scoreboards!$E399="",Scoreboards!O399,Scoreboards!O399)</f>
        <v>396</v>
      </c>
    </row>
    <row r="398" spans="3:11" ht="15.75" hidden="1">
      <c r="C398" s="30">
        <f t="shared" si="6"/>
      </c>
      <c r="D398" s="5" t="str">
        <f>IF(Scoreboards!$E400="","ZZ",Scoreboards!$E400)</f>
        <v>ZZ</v>
      </c>
      <c r="E398" s="2">
        <f>IF(Scoreboards!$E400="","",MID(Scoreboards!$Q400,4,2))</f>
      </c>
      <c r="F398">
        <f>IF(Scoreboards!$E400="","",Scoreboards!$P400)</f>
      </c>
      <c r="G398" s="2">
        <f>IF(Scoreboards!$E400="","",Scoreboards!$F400)</f>
      </c>
      <c r="H398" s="28">
        <f>IF(ISNUMBER(Scoreboards!$I400),Scoreboards!$I400,"")</f>
      </c>
      <c r="K398">
        <f>IF(Scoreboards!$E400="",Scoreboards!O400,Scoreboards!O400)</f>
        <v>397</v>
      </c>
    </row>
    <row r="399" spans="3:11" ht="15.75" hidden="1">
      <c r="C399" s="30">
        <f t="shared" si="6"/>
      </c>
      <c r="D399" s="5" t="str">
        <f>IF(Scoreboards!$E401="","ZZ",Scoreboards!$E401)</f>
        <v>ZZ</v>
      </c>
      <c r="E399" s="2">
        <f>IF(Scoreboards!$E401="","",MID(Scoreboards!$Q401,4,2))</f>
      </c>
      <c r="F399">
        <f>IF(Scoreboards!$E401="","",Scoreboards!$P401)</f>
      </c>
      <c r="G399" s="2">
        <f>IF(Scoreboards!$E401="","",Scoreboards!$F401)</f>
      </c>
      <c r="H399" s="28">
        <f>IF(ISNUMBER(Scoreboards!$I401),Scoreboards!$I401,"")</f>
      </c>
      <c r="K399">
        <f>IF(Scoreboards!$E401="",Scoreboards!O401,Scoreboards!O401)</f>
        <v>398</v>
      </c>
    </row>
    <row r="400" spans="3:11" ht="15.75" hidden="1">
      <c r="C400" s="30">
        <f t="shared" si="6"/>
      </c>
      <c r="D400" s="5" t="str">
        <f>IF(Scoreboards!$E402="","ZZ",Scoreboards!$E402)</f>
        <v>ZZ</v>
      </c>
      <c r="E400" s="2">
        <f>IF(Scoreboards!$E402="","",MID(Scoreboards!$Q402,4,2))</f>
      </c>
      <c r="F400">
        <f>IF(Scoreboards!$E402="","",Scoreboards!$P402)</f>
      </c>
      <c r="G400" s="2">
        <f>IF(Scoreboards!$E402="","",Scoreboards!$F402)</f>
      </c>
      <c r="H400" s="28">
        <f>IF(ISNUMBER(Scoreboards!$I402),Scoreboards!$I402,"")</f>
      </c>
      <c r="K400">
        <f>IF(Scoreboards!$E402="",Scoreboards!O402,Scoreboards!O402)</f>
        <v>399</v>
      </c>
    </row>
    <row r="401" spans="3:11" ht="15.75" hidden="1">
      <c r="C401" s="30">
        <f t="shared" si="6"/>
      </c>
      <c r="D401" s="5" t="str">
        <f>IF(Scoreboards!$E403="","ZZ",Scoreboards!$E403)</f>
        <v>ZZ</v>
      </c>
      <c r="E401" s="2">
        <f>IF(Scoreboards!$E403="","",MID(Scoreboards!$Q403,4,2))</f>
      </c>
      <c r="F401">
        <f>IF(Scoreboards!$E403="","",Scoreboards!$P403)</f>
      </c>
      <c r="G401" s="2">
        <f>IF(Scoreboards!$E403="","",Scoreboards!$F403)</f>
      </c>
      <c r="H401" s="28">
        <f>IF(ISNUMBER(Scoreboards!$I403),Scoreboards!$I403,"")</f>
      </c>
      <c r="K401">
        <f>IF(Scoreboards!$E403="",Scoreboards!O403,Scoreboards!O403)</f>
        <v>400</v>
      </c>
    </row>
    <row r="402" spans="3:11" ht="15.75" hidden="1">
      <c r="C402" s="30">
        <f t="shared" si="6"/>
      </c>
      <c r="D402" s="5" t="str">
        <f>IF(Scoreboards!$E404="","ZZ",Scoreboards!$E404)</f>
        <v>ZZ</v>
      </c>
      <c r="E402" s="2">
        <f>IF(Scoreboards!$E404="","",MID(Scoreboards!$Q404,4,2))</f>
      </c>
      <c r="F402">
        <f>IF(Scoreboards!$E404="","",Scoreboards!$P404)</f>
      </c>
      <c r="G402" s="2">
        <f>IF(Scoreboards!$E404="","",Scoreboards!$F404)</f>
      </c>
      <c r="H402" s="28">
        <f>IF(ISNUMBER(Scoreboards!$I404),Scoreboards!$I404,"")</f>
      </c>
      <c r="K402">
        <f>IF(Scoreboards!$E404="",Scoreboards!O404,Scoreboards!O404)</f>
        <v>401</v>
      </c>
    </row>
    <row r="403" spans="3:11" ht="15.75" hidden="1">
      <c r="C403" s="30">
        <f t="shared" si="6"/>
      </c>
      <c r="D403" s="5" t="str">
        <f>IF(Scoreboards!$E405="","ZZ",Scoreboards!$E405)</f>
        <v>ZZ</v>
      </c>
      <c r="E403" s="2">
        <f>IF(Scoreboards!$E405="","",MID(Scoreboards!$Q405,4,2))</f>
      </c>
      <c r="F403">
        <f>IF(Scoreboards!$E405="","",Scoreboards!$P405)</f>
      </c>
      <c r="G403" s="2">
        <f>IF(Scoreboards!$E405="","",Scoreboards!$F405)</f>
      </c>
      <c r="H403" s="28">
        <f>IF(ISNUMBER(Scoreboards!$I405),Scoreboards!$I405,"")</f>
      </c>
      <c r="K403">
        <f>IF(Scoreboards!$E405="",Scoreboards!O405,Scoreboards!O405)</f>
        <v>402</v>
      </c>
    </row>
    <row r="404" spans="3:11" ht="15.75" hidden="1">
      <c r="C404" s="30">
        <f t="shared" si="6"/>
      </c>
      <c r="D404" s="5" t="str">
        <f>IF(Scoreboards!$E406="","ZZ",Scoreboards!$E406)</f>
        <v>ZZ</v>
      </c>
      <c r="E404" s="2">
        <f>IF(Scoreboards!$E406="","",MID(Scoreboards!$Q406,4,2))</f>
      </c>
      <c r="F404">
        <f>IF(Scoreboards!$E406="","",Scoreboards!$P406)</f>
      </c>
      <c r="G404" s="2">
        <f>IF(Scoreboards!$E406="","",Scoreboards!$F406)</f>
      </c>
      <c r="H404" s="28">
        <f>IF(ISNUMBER(Scoreboards!$I406),Scoreboards!$I406,"")</f>
      </c>
      <c r="K404">
        <f>IF(Scoreboards!$E406="",Scoreboards!O406,Scoreboards!O406)</f>
        <v>403</v>
      </c>
    </row>
    <row r="405" spans="3:11" ht="15.75" hidden="1">
      <c r="C405" s="30">
        <f t="shared" si="6"/>
      </c>
      <c r="D405" s="5" t="str">
        <f>IF(Scoreboards!$E407="","ZZ",Scoreboards!$E407)</f>
        <v>ZZ</v>
      </c>
      <c r="E405" s="2">
        <f>IF(Scoreboards!$E407="","",MID(Scoreboards!$Q407,4,2))</f>
      </c>
      <c r="F405">
        <f>IF(Scoreboards!$E407="","",Scoreboards!$P407)</f>
      </c>
      <c r="G405" s="2">
        <f>IF(Scoreboards!$E407="","",Scoreboards!$F407)</f>
      </c>
      <c r="H405" s="28">
        <f>IF(ISNUMBER(Scoreboards!$I407),Scoreboards!$I407,"")</f>
      </c>
      <c r="K405">
        <f>IF(Scoreboards!$E407="",Scoreboards!O407,Scoreboards!O407)</f>
        <v>404</v>
      </c>
    </row>
    <row r="406" spans="3:11" ht="15.75" hidden="1">
      <c r="C406" s="30">
        <f t="shared" si="6"/>
      </c>
      <c r="D406" s="5" t="str">
        <f>IF(Scoreboards!$E408="","ZZ",Scoreboards!$E408)</f>
        <v>ZZ</v>
      </c>
      <c r="E406" s="2">
        <f>IF(Scoreboards!$E408="","",MID(Scoreboards!$Q408,4,2))</f>
      </c>
      <c r="F406">
        <f>IF(Scoreboards!$E408="","",Scoreboards!$P408)</f>
      </c>
      <c r="G406" s="2">
        <f>IF(Scoreboards!$E408="","",Scoreboards!$F408)</f>
      </c>
      <c r="H406" s="28">
        <f>IF(ISNUMBER(Scoreboards!$I408),Scoreboards!$I408,"")</f>
      </c>
      <c r="K406">
        <f>IF(Scoreboards!$E408="",Scoreboards!O408,Scoreboards!O408)</f>
        <v>405</v>
      </c>
    </row>
    <row r="407" spans="3:11" ht="15.75" hidden="1">
      <c r="C407" s="30">
        <f t="shared" si="6"/>
      </c>
      <c r="D407" s="5" t="str">
        <f>IF(Scoreboards!$E409="","ZZ",Scoreboards!$E409)</f>
        <v>ZZ</v>
      </c>
      <c r="E407" s="2">
        <f>IF(Scoreboards!$E409="","",MID(Scoreboards!$Q409,4,2))</f>
      </c>
      <c r="F407">
        <f>IF(Scoreboards!$E409="","",Scoreboards!$P409)</f>
      </c>
      <c r="G407" s="2">
        <f>IF(Scoreboards!$E409="","",Scoreboards!$F409)</f>
      </c>
      <c r="H407" s="28">
        <f>IF(ISNUMBER(Scoreboards!$I409),Scoreboards!$I409,"")</f>
      </c>
      <c r="K407">
        <f>IF(Scoreboards!$E409="",Scoreboards!O409,Scoreboards!O409)</f>
        <v>406</v>
      </c>
    </row>
    <row r="408" spans="3:11" ht="15.75" hidden="1">
      <c r="C408" s="30">
        <f t="shared" si="6"/>
      </c>
      <c r="D408" s="5" t="str">
        <f>IF(Scoreboards!$E410="","ZZ",Scoreboards!$E410)</f>
        <v>ZZ</v>
      </c>
      <c r="E408" s="2">
        <f>IF(Scoreboards!$E410="","",MID(Scoreboards!$Q410,4,2))</f>
      </c>
      <c r="F408">
        <f>IF(Scoreboards!$E410="","",Scoreboards!$P410)</f>
      </c>
      <c r="G408" s="2">
        <f>IF(Scoreboards!$E410="","",Scoreboards!$F410)</f>
      </c>
      <c r="H408" s="28">
        <f>IF(ISNUMBER(Scoreboards!$I410),Scoreboards!$I410,"")</f>
      </c>
      <c r="K408">
        <f>IF(Scoreboards!$E410="",Scoreboards!O410,Scoreboards!O410)</f>
        <v>407</v>
      </c>
    </row>
    <row r="409" spans="3:11" ht="15.75" hidden="1">
      <c r="C409" s="30">
        <f t="shared" si="6"/>
      </c>
      <c r="D409" s="5" t="str">
        <f>IF(Scoreboards!$E411="","ZZ",Scoreboards!$E411)</f>
        <v>ZZ</v>
      </c>
      <c r="E409" s="2">
        <f>IF(Scoreboards!$E411="","",MID(Scoreboards!$Q411,4,2))</f>
      </c>
      <c r="F409">
        <f>IF(Scoreboards!$E411="","",Scoreboards!$P411)</f>
      </c>
      <c r="G409" s="2">
        <f>IF(Scoreboards!$E411="","",Scoreboards!$F411)</f>
      </c>
      <c r="H409" s="28">
        <f>IF(ISNUMBER(Scoreboards!$I411),Scoreboards!$I411,"")</f>
      </c>
      <c r="K409">
        <f>IF(Scoreboards!$E411="",Scoreboards!O411,Scoreboards!O411)</f>
        <v>408</v>
      </c>
    </row>
    <row r="410" spans="3:11" ht="15.75" hidden="1">
      <c r="C410" s="30">
        <f t="shared" si="6"/>
      </c>
      <c r="D410" s="5" t="str">
        <f>IF(Scoreboards!$E412="","ZZ",Scoreboards!$E412)</f>
        <v>ZZ</v>
      </c>
      <c r="E410" s="2">
        <f>IF(Scoreboards!$E412="","",MID(Scoreboards!$Q412,4,2))</f>
      </c>
      <c r="F410">
        <f>IF(Scoreboards!$E412="","",Scoreboards!$P412)</f>
      </c>
      <c r="G410" s="2">
        <f>IF(Scoreboards!$E412="","",Scoreboards!$F412)</f>
      </c>
      <c r="H410" s="28">
        <f>IF(ISNUMBER(Scoreboards!$I412),Scoreboards!$I412,"")</f>
      </c>
      <c r="K410">
        <f>IF(Scoreboards!$E412="",Scoreboards!O412,Scoreboards!O412)</f>
        <v>409</v>
      </c>
    </row>
    <row r="411" spans="3:11" ht="15.75" hidden="1">
      <c r="C411" s="30">
        <f t="shared" si="6"/>
      </c>
      <c r="D411" s="5" t="str">
        <f>IF(Scoreboards!$E413="","ZZ",Scoreboards!$E413)</f>
        <v>ZZ</v>
      </c>
      <c r="E411" s="2">
        <f>IF(Scoreboards!$E413="","",MID(Scoreboards!$Q413,4,2))</f>
      </c>
      <c r="F411">
        <f>IF(Scoreboards!$E413="","",Scoreboards!$P413)</f>
      </c>
      <c r="G411" s="2">
        <f>IF(Scoreboards!$E413="","",Scoreboards!$F413)</f>
      </c>
      <c r="H411" s="28">
        <f>IF(ISNUMBER(Scoreboards!$I413),Scoreboards!$I413,"")</f>
      </c>
      <c r="K411">
        <f>IF(Scoreboards!$E413="",Scoreboards!O413,Scoreboards!O413)</f>
        <v>410</v>
      </c>
    </row>
    <row r="412" spans="3:11" ht="15.75" hidden="1">
      <c r="C412" s="30">
        <f t="shared" si="6"/>
      </c>
      <c r="D412" s="5" t="str">
        <f>IF(Scoreboards!$E414="","ZZ",Scoreboards!$E414)</f>
        <v>ZZ</v>
      </c>
      <c r="E412" s="2">
        <f>IF(Scoreboards!$E414="","",MID(Scoreboards!$Q414,4,2))</f>
      </c>
      <c r="F412">
        <f>IF(Scoreboards!$E414="","",Scoreboards!$P414)</f>
      </c>
      <c r="G412" s="2">
        <f>IF(Scoreboards!$E414="","",Scoreboards!$F414)</f>
      </c>
      <c r="H412" s="28">
        <f>IF(ISNUMBER(Scoreboards!$I414),Scoreboards!$I414,"")</f>
      </c>
      <c r="K412">
        <f>IF(Scoreboards!$E414="",Scoreboards!O414,Scoreboards!O414)</f>
        <v>411</v>
      </c>
    </row>
    <row r="413" spans="3:11" ht="15.75" hidden="1">
      <c r="C413" s="30">
        <f t="shared" si="6"/>
      </c>
      <c r="D413" s="5" t="str">
        <f>IF(Scoreboards!$E415="","ZZ",Scoreboards!$E415)</f>
        <v>ZZ</v>
      </c>
      <c r="E413" s="2">
        <f>IF(Scoreboards!$E415="","",MID(Scoreboards!$Q415,4,2))</f>
      </c>
      <c r="F413">
        <f>IF(Scoreboards!$E415="","",Scoreboards!$P415)</f>
      </c>
      <c r="G413" s="2">
        <f>IF(Scoreboards!$E415="","",Scoreboards!$F415)</f>
      </c>
      <c r="H413" s="28">
        <f>IF(ISNUMBER(Scoreboards!$I415),Scoreboards!$I415,"")</f>
      </c>
      <c r="K413">
        <f>IF(Scoreboards!$E415="",Scoreboards!O415,Scoreboards!O415)</f>
        <v>412</v>
      </c>
    </row>
    <row r="414" spans="3:11" ht="15.75" hidden="1">
      <c r="C414" s="30">
        <f t="shared" si="6"/>
      </c>
      <c r="D414" s="5" t="str">
        <f>IF(Scoreboards!$E416="","ZZ",Scoreboards!$E416)</f>
        <v>ZZ</v>
      </c>
      <c r="E414" s="2">
        <f>IF(Scoreboards!$E416="","",MID(Scoreboards!$Q416,4,2))</f>
      </c>
      <c r="F414">
        <f>IF(Scoreboards!$E416="","",Scoreboards!$P416)</f>
      </c>
      <c r="G414" s="2">
        <f>IF(Scoreboards!$E416="","",Scoreboards!$F416)</f>
      </c>
      <c r="H414" s="28">
        <f>IF(ISNUMBER(Scoreboards!$I416),Scoreboards!$I416,"")</f>
      </c>
      <c r="K414">
        <f>IF(Scoreboards!$E416="",Scoreboards!O416,Scoreboards!O416)</f>
        <v>413</v>
      </c>
    </row>
    <row r="415" spans="3:11" ht="15.75" hidden="1">
      <c r="C415" s="30">
        <f t="shared" si="6"/>
      </c>
      <c r="D415" s="5" t="str">
        <f>IF(Scoreboards!$E417="","ZZ",Scoreboards!$E417)</f>
        <v>ZZ</v>
      </c>
      <c r="E415" s="2">
        <f>IF(Scoreboards!$E417="","",MID(Scoreboards!$Q417,4,2))</f>
      </c>
      <c r="F415">
        <f>IF(Scoreboards!$E417="","",Scoreboards!$P417)</f>
      </c>
      <c r="G415" s="2">
        <f>IF(Scoreboards!$E417="","",Scoreboards!$F417)</f>
      </c>
      <c r="H415" s="28">
        <f>IF(ISNUMBER(Scoreboards!$I417),Scoreboards!$I417,"")</f>
      </c>
      <c r="K415">
        <f>IF(Scoreboards!$E417="",Scoreboards!O417,Scoreboards!O417)</f>
        <v>414</v>
      </c>
    </row>
    <row r="416" spans="3:11" ht="15.75" hidden="1">
      <c r="C416" s="30">
        <f t="shared" si="6"/>
      </c>
      <c r="D416" s="5" t="str">
        <f>IF(Scoreboards!$E418="","ZZ",Scoreboards!$E418)</f>
        <v>ZZ</v>
      </c>
      <c r="E416" s="2">
        <f>IF(Scoreboards!$E418="","",MID(Scoreboards!$Q418,4,2))</f>
      </c>
      <c r="F416">
        <f>IF(Scoreboards!$E418="","",Scoreboards!$P418)</f>
      </c>
      <c r="G416" s="2">
        <f>IF(Scoreboards!$E418="","",Scoreboards!$F418)</f>
      </c>
      <c r="H416" s="28">
        <f>IF(ISNUMBER(Scoreboards!$I418),Scoreboards!$I418,"")</f>
      </c>
      <c r="K416">
        <f>IF(Scoreboards!$E418="",Scoreboards!O418,Scoreboards!O418)</f>
        <v>415</v>
      </c>
    </row>
    <row r="417" spans="3:11" ht="15.75" hidden="1">
      <c r="C417" s="30">
        <f t="shared" si="6"/>
      </c>
      <c r="D417" s="5" t="str">
        <f>IF(Scoreboards!$E419="","ZZ",Scoreboards!$E419)</f>
        <v>ZZ</v>
      </c>
      <c r="E417" s="2">
        <f>IF(Scoreboards!$E419="","",MID(Scoreboards!$Q419,4,2))</f>
      </c>
      <c r="F417">
        <f>IF(Scoreboards!$E419="","",Scoreboards!$P419)</f>
      </c>
      <c r="G417" s="2">
        <f>IF(Scoreboards!$E419="","",Scoreboards!$F419)</f>
      </c>
      <c r="H417" s="28">
        <f>IF(ISNUMBER(Scoreboards!$I419),Scoreboards!$I419,"")</f>
      </c>
      <c r="K417">
        <f>IF(Scoreboards!$E419="",Scoreboards!O419,Scoreboards!O419)</f>
        <v>416</v>
      </c>
    </row>
    <row r="418" spans="3:11" ht="15.75" hidden="1">
      <c r="C418" s="30">
        <f t="shared" si="6"/>
      </c>
      <c r="D418" s="5" t="str">
        <f>IF(Scoreboards!$E420="","ZZ",Scoreboards!$E420)</f>
        <v>ZZ</v>
      </c>
      <c r="E418" s="2">
        <f>IF(Scoreboards!$E420="","",MID(Scoreboards!$Q420,4,2))</f>
      </c>
      <c r="F418">
        <f>IF(Scoreboards!$E420="","",Scoreboards!$P420)</f>
      </c>
      <c r="G418" s="2">
        <f>IF(Scoreboards!$E420="","",Scoreboards!$F420)</f>
      </c>
      <c r="H418" s="28">
        <f>IF(ISNUMBER(Scoreboards!$I420),Scoreboards!$I420,"")</f>
      </c>
      <c r="K418">
        <f>IF(Scoreboards!$E420="",Scoreboards!O420,Scoreboards!O420)</f>
        <v>417</v>
      </c>
    </row>
    <row r="419" spans="3:11" ht="15.75" hidden="1">
      <c r="C419" s="30">
        <f t="shared" si="6"/>
      </c>
      <c r="D419" s="5" t="str">
        <f>IF(Scoreboards!$E421="","ZZ",Scoreboards!$E421)</f>
        <v>ZZ</v>
      </c>
      <c r="E419" s="2">
        <f>IF(Scoreboards!$E421="","",MID(Scoreboards!$Q421,4,2))</f>
      </c>
      <c r="F419">
        <f>IF(Scoreboards!$E421="","",Scoreboards!$P421)</f>
      </c>
      <c r="G419" s="2">
        <f>IF(Scoreboards!$E421="","",Scoreboards!$F421)</f>
      </c>
      <c r="H419" s="28">
        <f>IF(ISNUMBER(Scoreboards!$I421),Scoreboards!$I421,"")</f>
      </c>
      <c r="K419">
        <f>IF(Scoreboards!$E421="",Scoreboards!O421,Scoreboards!O421)</f>
        <v>418</v>
      </c>
    </row>
    <row r="420" spans="3:11" ht="15.75" hidden="1">
      <c r="C420" s="30">
        <f t="shared" si="6"/>
      </c>
      <c r="D420" s="5" t="str">
        <f>IF(Scoreboards!$E422="","ZZ",Scoreboards!$E422)</f>
        <v>ZZ</v>
      </c>
      <c r="E420" s="2">
        <f>IF(Scoreboards!$E422="","",MID(Scoreboards!$Q422,4,2))</f>
      </c>
      <c r="F420">
        <f>IF(Scoreboards!$E422="","",Scoreboards!$P422)</f>
      </c>
      <c r="G420" s="2">
        <f>IF(Scoreboards!$E422="","",Scoreboards!$F422)</f>
      </c>
      <c r="H420" s="28">
        <f>IF(ISNUMBER(Scoreboards!$I422),Scoreboards!$I422,"")</f>
      </c>
      <c r="K420">
        <f>IF(Scoreboards!$E422="",Scoreboards!O422,Scoreboards!O422)</f>
        <v>419</v>
      </c>
    </row>
    <row r="421" spans="3:11" ht="15.75" hidden="1">
      <c r="C421" s="30">
        <f t="shared" si="6"/>
      </c>
      <c r="D421" s="5" t="str">
        <f>IF(Scoreboards!$E423="","ZZ",Scoreboards!$E423)</f>
        <v>ZZ</v>
      </c>
      <c r="E421" s="2">
        <f>IF(Scoreboards!$E423="","",MID(Scoreboards!$Q423,4,2))</f>
      </c>
      <c r="F421">
        <f>IF(Scoreboards!$E423="","",Scoreboards!$P423)</f>
      </c>
      <c r="G421" s="2">
        <f>IF(Scoreboards!$E423="","",Scoreboards!$F423)</f>
      </c>
      <c r="H421" s="28">
        <f>IF(ISNUMBER(Scoreboards!$I423),Scoreboards!$I423,"")</f>
      </c>
      <c r="K421">
        <f>IF(Scoreboards!$E423="",Scoreboards!O423,Scoreboards!O423)</f>
        <v>420</v>
      </c>
    </row>
    <row r="422" spans="3:11" ht="15.75" hidden="1">
      <c r="C422" s="30">
        <f t="shared" si="6"/>
      </c>
      <c r="D422" s="5" t="str">
        <f>IF(Scoreboards!$E424="","ZZ",Scoreboards!$E424)</f>
        <v>ZZ</v>
      </c>
      <c r="E422" s="2">
        <f>IF(Scoreboards!$E424="","",MID(Scoreboards!$Q424,4,2))</f>
      </c>
      <c r="F422">
        <f>IF(Scoreboards!$E424="","",Scoreboards!$P424)</f>
      </c>
      <c r="G422" s="2">
        <f>IF(Scoreboards!$E424="","",Scoreboards!$F424)</f>
      </c>
      <c r="H422" s="28">
        <f>IF(ISNUMBER(Scoreboards!$I424),Scoreboards!$I424,"")</f>
      </c>
      <c r="K422">
        <f>IF(Scoreboards!$E424="",Scoreboards!O424,Scoreboards!O424)</f>
        <v>421</v>
      </c>
    </row>
    <row r="423" spans="3:11" ht="15.75" hidden="1">
      <c r="C423" s="30">
        <f t="shared" si="6"/>
      </c>
      <c r="D423" s="5" t="str">
        <f>IF(Scoreboards!$E425="","ZZ",Scoreboards!$E425)</f>
        <v>ZZ</v>
      </c>
      <c r="E423" s="2">
        <f>IF(Scoreboards!$E425="","",MID(Scoreboards!$Q425,4,2))</f>
      </c>
      <c r="F423">
        <f>IF(Scoreboards!$E425="","",Scoreboards!$P425)</f>
      </c>
      <c r="G423" s="2">
        <f>IF(Scoreboards!$E425="","",Scoreboards!$F425)</f>
      </c>
      <c r="H423" s="28">
        <f>IF(ISNUMBER(Scoreboards!$I425),Scoreboards!$I425,"")</f>
      </c>
      <c r="K423">
        <f>IF(Scoreboards!$E425="",Scoreboards!O425,Scoreboards!O425)</f>
        <v>422</v>
      </c>
    </row>
    <row r="424" spans="3:11" ht="15.75" hidden="1">
      <c r="C424" s="30">
        <f t="shared" si="6"/>
      </c>
      <c r="D424" s="5" t="str">
        <f>IF(Scoreboards!$E426="","ZZ",Scoreboards!$E426)</f>
        <v>ZZ</v>
      </c>
      <c r="E424" s="2">
        <f>IF(Scoreboards!$E426="","",MID(Scoreboards!$Q426,4,2))</f>
      </c>
      <c r="F424">
        <f>IF(Scoreboards!$E426="","",Scoreboards!$P426)</f>
      </c>
      <c r="G424" s="2">
        <f>IF(Scoreboards!$E426="","",Scoreboards!$F426)</f>
      </c>
      <c r="H424" s="28">
        <f>IF(ISNUMBER(Scoreboards!$I426),Scoreboards!$I426,"")</f>
      </c>
      <c r="K424">
        <f>IF(Scoreboards!$E426="",Scoreboards!O426,Scoreboards!O426)</f>
        <v>423</v>
      </c>
    </row>
    <row r="425" spans="3:11" ht="15.75" hidden="1">
      <c r="C425" s="30">
        <f t="shared" si="6"/>
      </c>
      <c r="D425" s="5" t="str">
        <f>IF(Scoreboards!$E427="","ZZ",Scoreboards!$E427)</f>
        <v>ZZ</v>
      </c>
      <c r="E425" s="2">
        <f>IF(Scoreboards!$E427="","",MID(Scoreboards!$Q427,4,2))</f>
      </c>
      <c r="F425">
        <f>IF(Scoreboards!$E427="","",Scoreboards!$P427)</f>
      </c>
      <c r="G425" s="2">
        <f>IF(Scoreboards!$E427="","",Scoreboards!$F427)</f>
      </c>
      <c r="H425" s="28">
        <f>IF(ISNUMBER(Scoreboards!$I427),Scoreboards!$I427,"")</f>
      </c>
      <c r="K425">
        <f>IF(Scoreboards!$E427="",Scoreboards!O427,Scoreboards!O427)</f>
        <v>424</v>
      </c>
    </row>
    <row r="426" spans="3:11" ht="15.75" hidden="1">
      <c r="C426" s="30">
        <f t="shared" si="6"/>
      </c>
      <c r="D426" s="5" t="str">
        <f>IF(Scoreboards!$E428="","ZZ",Scoreboards!$E428)</f>
        <v>ZZ</v>
      </c>
      <c r="E426" s="2">
        <f>IF(Scoreboards!$E428="","",MID(Scoreboards!$Q428,4,2))</f>
      </c>
      <c r="F426">
        <f>IF(Scoreboards!$E428="","",Scoreboards!$P428)</f>
      </c>
      <c r="G426" s="2">
        <f>IF(Scoreboards!$E428="","",Scoreboards!$F428)</f>
      </c>
      <c r="H426" s="28">
        <f>IF(ISNUMBER(Scoreboards!$I428),Scoreboards!$I428,"")</f>
      </c>
      <c r="K426">
        <f>IF(Scoreboards!$E428="",Scoreboards!O428,Scoreboards!O428)</f>
        <v>425</v>
      </c>
    </row>
    <row r="427" spans="3:11" ht="15.75" hidden="1">
      <c r="C427" s="30">
        <f t="shared" si="6"/>
      </c>
      <c r="D427" s="5" t="str">
        <f>IF(Scoreboards!$E429="","ZZ",Scoreboards!$E429)</f>
        <v>ZZ</v>
      </c>
      <c r="E427" s="2">
        <f>IF(Scoreboards!$E429="","",MID(Scoreboards!$Q429,4,2))</f>
      </c>
      <c r="F427">
        <f>IF(Scoreboards!$E429="","",Scoreboards!$P429)</f>
      </c>
      <c r="G427" s="2">
        <f>IF(Scoreboards!$E429="","",Scoreboards!$F429)</f>
      </c>
      <c r="H427" s="28">
        <f>IF(ISNUMBER(Scoreboards!$I429),Scoreboards!$I429,"")</f>
      </c>
      <c r="K427">
        <f>IF(Scoreboards!$E429="",Scoreboards!O429,Scoreboards!O429)</f>
        <v>426</v>
      </c>
    </row>
    <row r="428" spans="3:11" ht="15.75" hidden="1">
      <c r="C428" s="30">
        <f t="shared" si="6"/>
      </c>
      <c r="D428" s="5" t="str">
        <f>IF(Scoreboards!$E430="","ZZ",Scoreboards!$E430)</f>
        <v>ZZ</v>
      </c>
      <c r="E428" s="2">
        <f>IF(Scoreboards!$E430="","",MID(Scoreboards!$Q430,4,2))</f>
      </c>
      <c r="F428">
        <f>IF(Scoreboards!$E430="","",Scoreboards!$P430)</f>
      </c>
      <c r="G428" s="2">
        <f>IF(Scoreboards!$E430="","",Scoreboards!$F430)</f>
      </c>
      <c r="H428" s="28">
        <f>IF(ISNUMBER(Scoreboards!$I430),Scoreboards!$I430,"")</f>
      </c>
      <c r="K428">
        <f>IF(Scoreboards!$E430="",Scoreboards!O430,Scoreboards!O430)</f>
        <v>427</v>
      </c>
    </row>
    <row r="429" spans="3:11" ht="15.75" hidden="1">
      <c r="C429" s="30">
        <f t="shared" si="6"/>
      </c>
      <c r="D429" s="5" t="str">
        <f>IF(Scoreboards!$E431="","ZZ",Scoreboards!$E431)</f>
        <v>ZZ</v>
      </c>
      <c r="E429" s="2">
        <f>IF(Scoreboards!$E431="","",MID(Scoreboards!$Q431,4,2))</f>
      </c>
      <c r="F429">
        <f>IF(Scoreboards!$E431="","",Scoreboards!$P431)</f>
      </c>
      <c r="G429" s="2">
        <f>IF(Scoreboards!$E431="","",Scoreboards!$F431)</f>
      </c>
      <c r="H429" s="28">
        <f>IF(ISNUMBER(Scoreboards!$I431),Scoreboards!$I431,"")</f>
      </c>
      <c r="K429">
        <f>IF(Scoreboards!$E431="",Scoreboards!O431,Scoreboards!O431)</f>
        <v>428</v>
      </c>
    </row>
    <row r="430" spans="3:11" ht="15.75" hidden="1">
      <c r="C430" s="30">
        <f t="shared" si="6"/>
      </c>
      <c r="D430" s="5" t="str">
        <f>IF(Scoreboards!$E432="","ZZ",Scoreboards!$E432)</f>
        <v>ZZ</v>
      </c>
      <c r="E430" s="2">
        <f>IF(Scoreboards!$E432="","",MID(Scoreboards!$Q432,4,2))</f>
      </c>
      <c r="F430">
        <f>IF(Scoreboards!$E432="","",Scoreboards!$P432)</f>
      </c>
      <c r="G430" s="2">
        <f>IF(Scoreboards!$E432="","",Scoreboards!$F432)</f>
      </c>
      <c r="H430" s="28">
        <f>IF(ISNUMBER(Scoreboards!$I432),Scoreboards!$I432,"")</f>
      </c>
      <c r="K430">
        <f>IF(Scoreboards!$E432="",Scoreboards!O432,Scoreboards!O432)</f>
        <v>429</v>
      </c>
    </row>
    <row r="431" spans="3:11" ht="15.75" hidden="1">
      <c r="C431" s="30">
        <f t="shared" si="6"/>
      </c>
      <c r="D431" s="5" t="str">
        <f>IF(Scoreboards!$E433="","ZZ",Scoreboards!$E433)</f>
        <v>ZZ</v>
      </c>
      <c r="E431" s="2">
        <f>IF(Scoreboards!$E433="","",MID(Scoreboards!$Q433,4,2))</f>
      </c>
      <c r="F431">
        <f>IF(Scoreboards!$E433="","",Scoreboards!$P433)</f>
      </c>
      <c r="G431" s="2">
        <f>IF(Scoreboards!$E433="","",Scoreboards!$F433)</f>
      </c>
      <c r="H431" s="28">
        <f>IF(ISNUMBER(Scoreboards!$I433),Scoreboards!$I433,"")</f>
      </c>
      <c r="K431">
        <f>IF(Scoreboards!$E433="",Scoreboards!O433,Scoreboards!O433)</f>
        <v>430</v>
      </c>
    </row>
    <row r="432" spans="3:11" ht="15.75" hidden="1">
      <c r="C432" s="30">
        <f t="shared" si="6"/>
      </c>
      <c r="D432" s="5" t="str">
        <f>IF(Scoreboards!$E434="","ZZ",Scoreboards!$E434)</f>
        <v>ZZ</v>
      </c>
      <c r="E432" s="2">
        <f>IF(Scoreboards!$E434="","",MID(Scoreboards!$Q434,4,2))</f>
      </c>
      <c r="F432">
        <f>IF(Scoreboards!$E434="","",Scoreboards!$P434)</f>
      </c>
      <c r="G432" s="2">
        <f>IF(Scoreboards!$E434="","",Scoreboards!$F434)</f>
      </c>
      <c r="H432" s="28">
        <f>IF(ISNUMBER(Scoreboards!$I434),Scoreboards!$I434,"")</f>
      </c>
      <c r="K432">
        <f>IF(Scoreboards!$E434="",Scoreboards!O434,Scoreboards!O434)</f>
        <v>431</v>
      </c>
    </row>
    <row r="433" spans="3:11" ht="15.75" hidden="1">
      <c r="C433" s="30">
        <f t="shared" si="6"/>
      </c>
      <c r="D433" s="5" t="str">
        <f>IF(Scoreboards!$E435="","ZZ",Scoreboards!$E435)</f>
        <v>ZZ</v>
      </c>
      <c r="E433" s="2">
        <f>IF(Scoreboards!$E435="","",MID(Scoreboards!$Q435,4,2))</f>
      </c>
      <c r="F433">
        <f>IF(Scoreboards!$E435="","",Scoreboards!$P435)</f>
      </c>
      <c r="G433" s="2">
        <f>IF(Scoreboards!$E435="","",Scoreboards!$F435)</f>
      </c>
      <c r="H433" s="28">
        <f>IF(ISNUMBER(Scoreboards!$I435),Scoreboards!$I435,"")</f>
      </c>
      <c r="K433">
        <f>IF(Scoreboards!$E435="",Scoreboards!O435,Scoreboards!O435)</f>
        <v>432</v>
      </c>
    </row>
    <row r="434" spans="3:11" ht="15.75" hidden="1">
      <c r="C434" s="30">
        <f t="shared" si="6"/>
      </c>
      <c r="D434" s="5" t="str">
        <f>IF(Scoreboards!$E436="","ZZ",Scoreboards!$E436)</f>
        <v>ZZ</v>
      </c>
      <c r="E434" s="2">
        <f>IF(Scoreboards!$E436="","",MID(Scoreboards!$Q436,4,2))</f>
      </c>
      <c r="F434">
        <f>IF(Scoreboards!$E436="","",Scoreboards!$P436)</f>
      </c>
      <c r="G434" s="2">
        <f>IF(Scoreboards!$E436="","",Scoreboards!$F436)</f>
      </c>
      <c r="H434" s="28">
        <f>IF(ISNUMBER(Scoreboards!$I436),Scoreboards!$I436,"")</f>
      </c>
      <c r="K434">
        <f>IF(Scoreboards!$E436="",Scoreboards!O436,Scoreboards!O436)</f>
        <v>433</v>
      </c>
    </row>
    <row r="435" spans="3:11" ht="15.75" hidden="1">
      <c r="C435" s="30">
        <f t="shared" si="6"/>
      </c>
      <c r="D435" s="5" t="str">
        <f>IF(Scoreboards!$E437="","ZZ",Scoreboards!$E437)</f>
        <v>ZZ</v>
      </c>
      <c r="E435" s="2">
        <f>IF(Scoreboards!$E437="","",MID(Scoreboards!$Q437,4,2))</f>
      </c>
      <c r="F435">
        <f>IF(Scoreboards!$E437="","",Scoreboards!$P437)</f>
      </c>
      <c r="G435" s="2">
        <f>IF(Scoreboards!$E437="","",Scoreboards!$F437)</f>
      </c>
      <c r="H435" s="28">
        <f>IF(ISNUMBER(Scoreboards!$I437),Scoreboards!$I437,"")</f>
      </c>
      <c r="K435">
        <f>IF(Scoreboards!$E437="",Scoreboards!O437,Scoreboards!O437)</f>
        <v>434</v>
      </c>
    </row>
    <row r="436" spans="3:11" ht="15.75" hidden="1">
      <c r="C436" s="30">
        <f t="shared" si="6"/>
      </c>
      <c r="D436" s="5" t="str">
        <f>IF(Scoreboards!$E438="","ZZ",Scoreboards!$E438)</f>
        <v>ZZ</v>
      </c>
      <c r="E436" s="2">
        <f>IF(Scoreboards!$E438="","",MID(Scoreboards!$Q438,4,2))</f>
      </c>
      <c r="F436">
        <f>IF(Scoreboards!$E438="","",Scoreboards!$P438)</f>
      </c>
      <c r="G436" s="2">
        <f>IF(Scoreboards!$E438="","",Scoreboards!$F438)</f>
      </c>
      <c r="H436" s="28">
        <f>IF(ISNUMBER(Scoreboards!$I438),Scoreboards!$I438,"")</f>
      </c>
      <c r="K436">
        <f>IF(Scoreboards!$E438="",Scoreboards!O438,Scoreboards!O438)</f>
        <v>435</v>
      </c>
    </row>
    <row r="437" spans="3:11" ht="15.75" hidden="1">
      <c r="C437" s="30">
        <f t="shared" si="6"/>
      </c>
      <c r="D437" s="5" t="str">
        <f>IF(Scoreboards!$E439="","ZZ",Scoreboards!$E439)</f>
        <v>ZZ</v>
      </c>
      <c r="E437" s="2">
        <f>IF(Scoreboards!$E439="","",MID(Scoreboards!$Q439,4,2))</f>
      </c>
      <c r="F437">
        <f>IF(Scoreboards!$E439="","",Scoreboards!$P439)</f>
      </c>
      <c r="G437" s="2">
        <f>IF(Scoreboards!$E439="","",Scoreboards!$F439)</f>
      </c>
      <c r="H437" s="28">
        <f>IF(ISNUMBER(Scoreboards!$I439),Scoreboards!$I439,"")</f>
      </c>
      <c r="K437">
        <f>IF(Scoreboards!$E439="",Scoreboards!O439,Scoreboards!O439)</f>
        <v>436</v>
      </c>
    </row>
    <row r="438" spans="3:11" ht="15.75" hidden="1">
      <c r="C438" s="30">
        <f t="shared" si="6"/>
      </c>
      <c r="D438" s="5" t="str">
        <f>IF(Scoreboards!$E440="","ZZ",Scoreboards!$E440)</f>
        <v>ZZ</v>
      </c>
      <c r="E438" s="2">
        <f>IF(Scoreboards!$E440="","",MID(Scoreboards!$Q440,4,2))</f>
      </c>
      <c r="F438">
        <f>IF(Scoreboards!$E440="","",Scoreboards!$P440)</f>
      </c>
      <c r="G438" s="2">
        <f>IF(Scoreboards!$E440="","",Scoreboards!$F440)</f>
      </c>
      <c r="H438" s="28">
        <f>IF(ISNUMBER(Scoreboards!$I440),Scoreboards!$I440,"")</f>
      </c>
      <c r="K438">
        <f>IF(Scoreboards!$E440="",Scoreboards!O440,Scoreboards!O440)</f>
        <v>437</v>
      </c>
    </row>
    <row r="439" spans="3:11" ht="15.75" hidden="1">
      <c r="C439" s="30">
        <f t="shared" si="6"/>
      </c>
      <c r="D439" s="5" t="str">
        <f>IF(Scoreboards!$E441="","ZZ",Scoreboards!$E441)</f>
        <v>ZZ</v>
      </c>
      <c r="E439" s="2">
        <f>IF(Scoreboards!$E441="","",MID(Scoreboards!$Q441,4,2))</f>
      </c>
      <c r="F439">
        <f>IF(Scoreboards!$E441="","",Scoreboards!$P441)</f>
      </c>
      <c r="G439" s="2">
        <f>IF(Scoreboards!$E441="","",Scoreboards!$F441)</f>
      </c>
      <c r="H439" s="28">
        <f>IF(ISNUMBER(Scoreboards!$I441),Scoreboards!$I441,"")</f>
      </c>
      <c r="K439">
        <f>IF(Scoreboards!$E441="",Scoreboards!O441,Scoreboards!O441)</f>
        <v>438</v>
      </c>
    </row>
    <row r="440" spans="3:11" ht="15.75" hidden="1">
      <c r="C440" s="30">
        <f t="shared" si="6"/>
      </c>
      <c r="D440" s="5" t="str">
        <f>IF(Scoreboards!$E442="","ZZ",Scoreboards!$E442)</f>
        <v>ZZ</v>
      </c>
      <c r="E440" s="2">
        <f>IF(Scoreboards!$E442="","",MID(Scoreboards!$Q442,4,2))</f>
      </c>
      <c r="F440">
        <f>IF(Scoreboards!$E442="","",Scoreboards!$P442)</f>
      </c>
      <c r="G440" s="2">
        <f>IF(Scoreboards!$E442="","",Scoreboards!$F442)</f>
      </c>
      <c r="H440" s="28">
        <f>IF(ISNUMBER(Scoreboards!$I442),Scoreboards!$I442,"")</f>
      </c>
      <c r="K440">
        <f>IF(Scoreboards!$E442="",Scoreboards!O442,Scoreboards!O442)</f>
        <v>439</v>
      </c>
    </row>
    <row r="441" spans="3:11" ht="15.75" hidden="1">
      <c r="C441" s="30">
        <f t="shared" si="6"/>
      </c>
      <c r="D441" s="5" t="str">
        <f>IF(Scoreboards!$E443="","ZZ",Scoreboards!$E443)</f>
        <v>ZZ</v>
      </c>
      <c r="E441" s="2">
        <f>IF(Scoreboards!$E443="","",MID(Scoreboards!$Q443,4,2))</f>
      </c>
      <c r="F441">
        <f>IF(Scoreboards!$E443="","",Scoreboards!$P443)</f>
      </c>
      <c r="G441" s="2">
        <f>IF(Scoreboards!$E443="","",Scoreboards!$F443)</f>
      </c>
      <c r="H441" s="28">
        <f>IF(ISNUMBER(Scoreboards!$I443),Scoreboards!$I443,"")</f>
      </c>
      <c r="K441">
        <f>IF(Scoreboards!$E443="",Scoreboards!O443,Scoreboards!O443)</f>
        <v>440</v>
      </c>
    </row>
    <row r="442" spans="3:11" ht="15.75" hidden="1">
      <c r="C442" s="30">
        <f t="shared" si="6"/>
      </c>
      <c r="D442" s="5" t="str">
        <f>IF(Scoreboards!$E444="","ZZ",Scoreboards!$E444)</f>
        <v>ZZ</v>
      </c>
      <c r="E442" s="2">
        <f>IF(Scoreboards!$E444="","",MID(Scoreboards!$Q444,4,2))</f>
      </c>
      <c r="F442">
        <f>IF(Scoreboards!$E444="","",Scoreboards!$P444)</f>
      </c>
      <c r="G442" s="2">
        <f>IF(Scoreboards!$E444="","",Scoreboards!$F444)</f>
      </c>
      <c r="H442" s="28">
        <f>IF(ISNUMBER(Scoreboards!$I444),Scoreboards!$I444,"")</f>
      </c>
      <c r="K442">
        <f>IF(Scoreboards!$E444="",Scoreboards!O444,Scoreboards!O444)</f>
        <v>441</v>
      </c>
    </row>
    <row r="443" spans="3:11" ht="15.75" hidden="1">
      <c r="C443" s="30">
        <f t="shared" si="6"/>
      </c>
      <c r="D443" s="5" t="str">
        <f>IF(Scoreboards!$E445="","ZZ",Scoreboards!$E445)</f>
        <v>ZZ</v>
      </c>
      <c r="E443" s="2">
        <f>IF(Scoreboards!$E445="","",MID(Scoreboards!$Q445,4,2))</f>
      </c>
      <c r="F443">
        <f>IF(Scoreboards!$E445="","",Scoreboards!$P445)</f>
      </c>
      <c r="G443" s="2">
        <f>IF(Scoreboards!$E445="","",Scoreboards!$F445)</f>
      </c>
      <c r="H443" s="28">
        <f>IF(ISNUMBER(Scoreboards!$I445),Scoreboards!$I445,"")</f>
      </c>
      <c r="K443">
        <f>IF(Scoreboards!$E445="",Scoreboards!O445,Scoreboards!O445)</f>
        <v>442</v>
      </c>
    </row>
    <row r="444" spans="3:11" ht="15.75" hidden="1">
      <c r="C444" s="30">
        <f t="shared" si="6"/>
      </c>
      <c r="D444" s="5" t="str">
        <f>IF(Scoreboards!$E446="","ZZ",Scoreboards!$E446)</f>
        <v>ZZ</v>
      </c>
      <c r="E444" s="2">
        <f>IF(Scoreboards!$E446="","",MID(Scoreboards!$Q446,4,2))</f>
      </c>
      <c r="F444">
        <f>IF(Scoreboards!$E446="","",Scoreboards!$P446)</f>
      </c>
      <c r="G444" s="2">
        <f>IF(Scoreboards!$E446="","",Scoreboards!$F446)</f>
      </c>
      <c r="H444" s="28">
        <f>IF(ISNUMBER(Scoreboards!$I446),Scoreboards!$I446,"")</f>
      </c>
      <c r="K444">
        <f>IF(Scoreboards!$E446="",Scoreboards!O446,Scoreboards!O446)</f>
        <v>443</v>
      </c>
    </row>
    <row r="445" spans="3:11" ht="15.75" hidden="1">
      <c r="C445" s="30">
        <f t="shared" si="6"/>
      </c>
      <c r="D445" s="5" t="str">
        <f>IF(Scoreboards!$E447="","ZZ",Scoreboards!$E447)</f>
        <v>ZZ</v>
      </c>
      <c r="E445" s="2">
        <f>IF(Scoreboards!$E447="","",MID(Scoreboards!$Q447,4,2))</f>
      </c>
      <c r="F445">
        <f>IF(Scoreboards!$E447="","",Scoreboards!$P447)</f>
      </c>
      <c r="G445" s="2">
        <f>IF(Scoreboards!$E447="","",Scoreboards!$F447)</f>
      </c>
      <c r="H445" s="28">
        <f>IF(ISNUMBER(Scoreboards!$I447),Scoreboards!$I447,"")</f>
      </c>
      <c r="K445">
        <f>IF(Scoreboards!$E447="",Scoreboards!O447,Scoreboards!O447)</f>
        <v>444</v>
      </c>
    </row>
    <row r="446" spans="3:11" ht="15.75" hidden="1">
      <c r="C446" s="30">
        <f t="shared" si="6"/>
      </c>
      <c r="D446" s="5" t="str">
        <f>IF(Scoreboards!$E448="","ZZ",Scoreboards!$E448)</f>
        <v>ZZ</v>
      </c>
      <c r="E446" s="2">
        <f>IF(Scoreboards!$E448="","",MID(Scoreboards!$Q448,4,2))</f>
      </c>
      <c r="F446">
        <f>IF(Scoreboards!$E448="","",Scoreboards!$P448)</f>
      </c>
      <c r="G446" s="2">
        <f>IF(Scoreboards!$E448="","",Scoreboards!$F448)</f>
      </c>
      <c r="H446" s="28">
        <f>IF(ISNUMBER(Scoreboards!$I448),Scoreboards!$I448,"")</f>
      </c>
      <c r="K446">
        <f>IF(Scoreboards!$E448="",Scoreboards!O448,Scoreboards!O448)</f>
        <v>445</v>
      </c>
    </row>
    <row r="447" spans="3:11" ht="15.75" hidden="1">
      <c r="C447" s="30">
        <f t="shared" si="6"/>
      </c>
      <c r="D447" s="5" t="str">
        <f>IF(Scoreboards!$E449="","ZZ",Scoreboards!$E449)</f>
        <v>ZZ</v>
      </c>
      <c r="E447" s="2">
        <f>IF(Scoreboards!$E449="","",MID(Scoreboards!$Q449,4,2))</f>
      </c>
      <c r="F447">
        <f>IF(Scoreboards!$E449="","",Scoreboards!$P449)</f>
      </c>
      <c r="G447" s="2">
        <f>IF(Scoreboards!$E449="","",Scoreboards!$F449)</f>
      </c>
      <c r="H447" s="28">
        <f>IF(ISNUMBER(Scoreboards!$I449),Scoreboards!$I449,"")</f>
      </c>
      <c r="K447">
        <f>IF(Scoreboards!$E449="",Scoreboards!O449,Scoreboards!O449)</f>
        <v>446</v>
      </c>
    </row>
    <row r="448" spans="3:11" ht="15.75" hidden="1">
      <c r="C448" s="30">
        <f t="shared" si="6"/>
      </c>
      <c r="D448" s="5" t="str">
        <f>IF(Scoreboards!$E450="","ZZ",Scoreboards!$E450)</f>
        <v>ZZ</v>
      </c>
      <c r="E448" s="2">
        <f>IF(Scoreboards!$E450="","",MID(Scoreboards!$Q450,4,2))</f>
      </c>
      <c r="F448">
        <f>IF(Scoreboards!$E450="","",Scoreboards!$P450)</f>
      </c>
      <c r="G448" s="2">
        <f>IF(Scoreboards!$E450="","",Scoreboards!$F450)</f>
      </c>
      <c r="H448" s="28">
        <f>IF(ISNUMBER(Scoreboards!$I450),Scoreboards!$I450,"")</f>
      </c>
      <c r="K448">
        <f>IF(Scoreboards!$E450="",Scoreboards!O450,Scoreboards!O450)</f>
        <v>447</v>
      </c>
    </row>
    <row r="449" spans="3:11" ht="15.75" hidden="1">
      <c r="C449" s="30">
        <f t="shared" si="6"/>
      </c>
      <c r="D449" s="5" t="str">
        <f>IF(Scoreboards!$E451="","ZZ",Scoreboards!$E451)</f>
        <v>ZZ</v>
      </c>
      <c r="E449" s="2">
        <f>IF(Scoreboards!$E451="","",MID(Scoreboards!$Q451,4,2))</f>
      </c>
      <c r="F449">
        <f>IF(Scoreboards!$E451="","",Scoreboards!$P451)</f>
      </c>
      <c r="G449" s="2">
        <f>IF(Scoreboards!$E451="","",Scoreboards!$F451)</f>
      </c>
      <c r="H449" s="28">
        <f>IF(ISNUMBER(Scoreboards!$I451),Scoreboards!$I451,"")</f>
      </c>
      <c r="K449">
        <f>IF(Scoreboards!$E451="",Scoreboards!O451,Scoreboards!O451)</f>
        <v>448</v>
      </c>
    </row>
    <row r="450" spans="3:11" ht="15.75" hidden="1">
      <c r="C450" s="30">
        <f t="shared" si="6"/>
      </c>
      <c r="D450" s="5" t="str">
        <f>IF(Scoreboards!$E452="","ZZ",Scoreboards!$E452)</f>
        <v>ZZ</v>
      </c>
      <c r="E450" s="2">
        <f>IF(Scoreboards!$E452="","",MID(Scoreboards!$Q452,4,2))</f>
      </c>
      <c r="F450">
        <f>IF(Scoreboards!$E452="","",Scoreboards!$P452)</f>
      </c>
      <c r="G450" s="2">
        <f>IF(Scoreboards!$E452="","",Scoreboards!$F452)</f>
      </c>
      <c r="H450" s="28">
        <f>IF(ISNUMBER(Scoreboards!$I452),Scoreboards!$I452,"")</f>
      </c>
      <c r="K450">
        <f>IF(Scoreboards!$E452="",Scoreboards!O452,Scoreboards!O452)</f>
        <v>449</v>
      </c>
    </row>
    <row r="451" spans="3:11" ht="15.75" hidden="1">
      <c r="C451" s="30">
        <f aca="true" t="shared" si="7" ref="C451:C469">IF(ISNUMBER(H451),"$","")</f>
      </c>
      <c r="D451" s="5" t="str">
        <f>IF(Scoreboards!$E453="","ZZ",Scoreboards!$E453)</f>
        <v>ZZ</v>
      </c>
      <c r="E451" s="2">
        <f>IF(Scoreboards!$E453="","",MID(Scoreboards!$Q453,4,2))</f>
      </c>
      <c r="F451">
        <f>IF(Scoreboards!$E453="","",Scoreboards!$P453)</f>
      </c>
      <c r="G451" s="2">
        <f>IF(Scoreboards!$E453="","",Scoreboards!$F453)</f>
      </c>
      <c r="H451" s="28">
        <f>IF(ISNUMBER(Scoreboards!$I453),Scoreboards!$I453,"")</f>
      </c>
      <c r="K451">
        <f>IF(Scoreboards!$E453="",Scoreboards!O453,Scoreboards!O453)</f>
        <v>450</v>
      </c>
    </row>
    <row r="452" spans="3:11" ht="15.75" hidden="1">
      <c r="C452" s="30">
        <f t="shared" si="7"/>
      </c>
      <c r="D452" s="5" t="str">
        <f>IF(Scoreboards!$E454="","ZZ",Scoreboards!$E454)</f>
        <v>ZZ</v>
      </c>
      <c r="E452" s="2">
        <f>IF(Scoreboards!$E454="","",MID(Scoreboards!$Q454,4,2))</f>
      </c>
      <c r="F452">
        <f>IF(Scoreboards!$E454="","",Scoreboards!$P454)</f>
      </c>
      <c r="G452" s="2">
        <f>IF(Scoreboards!$E454="","",Scoreboards!$F454)</f>
      </c>
      <c r="H452" s="28">
        <f>IF(ISNUMBER(Scoreboards!$I454),Scoreboards!$I454,"")</f>
      </c>
      <c r="K452">
        <f>IF(Scoreboards!$E454="",Scoreboards!O454,Scoreboards!O454)</f>
        <v>451</v>
      </c>
    </row>
    <row r="453" spans="3:11" ht="15.75" hidden="1">
      <c r="C453" s="30">
        <f t="shared" si="7"/>
      </c>
      <c r="D453" s="5" t="str">
        <f>IF(Scoreboards!$E455="","ZZ",Scoreboards!$E455)</f>
        <v>ZZ</v>
      </c>
      <c r="E453" s="2">
        <f>IF(Scoreboards!$E455="","",MID(Scoreboards!$Q455,4,2))</f>
      </c>
      <c r="F453">
        <f>IF(Scoreboards!$E455="","",Scoreboards!$P455)</f>
      </c>
      <c r="G453" s="2">
        <f>IF(Scoreboards!$E455="","",Scoreboards!$F455)</f>
      </c>
      <c r="H453" s="28">
        <f>IF(ISNUMBER(Scoreboards!$I455),Scoreboards!$I455,"")</f>
      </c>
      <c r="K453">
        <f>IF(Scoreboards!$E455="",Scoreboards!O455,Scoreboards!O455)</f>
        <v>452</v>
      </c>
    </row>
    <row r="454" spans="3:11" ht="15.75" hidden="1">
      <c r="C454" s="30">
        <f t="shared" si="7"/>
      </c>
      <c r="D454" s="5" t="str">
        <f>IF(Scoreboards!$E456="","ZZ",Scoreboards!$E456)</f>
        <v>ZZ</v>
      </c>
      <c r="E454" s="2">
        <f>IF(Scoreboards!$E456="","",MID(Scoreboards!$Q456,4,2))</f>
      </c>
      <c r="F454">
        <f>IF(Scoreboards!$E456="","",Scoreboards!$P456)</f>
      </c>
      <c r="G454" s="2">
        <f>IF(Scoreboards!$E456="","",Scoreboards!$F456)</f>
      </c>
      <c r="H454" s="28">
        <f>IF(ISNUMBER(Scoreboards!$I456),Scoreboards!$I456,"")</f>
      </c>
      <c r="K454">
        <f>IF(Scoreboards!$E456="",Scoreboards!O456,Scoreboards!O456)</f>
        <v>453</v>
      </c>
    </row>
    <row r="455" spans="3:11" ht="15.75" hidden="1">
      <c r="C455" s="30">
        <f t="shared" si="7"/>
      </c>
      <c r="D455" s="5" t="str">
        <f>IF(Scoreboards!$E457="","ZZ",Scoreboards!$E457)</f>
        <v>ZZ</v>
      </c>
      <c r="E455" s="2">
        <f>IF(Scoreboards!$E457="","",MID(Scoreboards!$Q457,4,2))</f>
      </c>
      <c r="F455">
        <f>IF(Scoreboards!$E457="","",Scoreboards!$P457)</f>
      </c>
      <c r="G455" s="2">
        <f>IF(Scoreboards!$E457="","",Scoreboards!$F457)</f>
      </c>
      <c r="H455" s="28">
        <f>IF(ISNUMBER(Scoreboards!$I457),Scoreboards!$I457,"")</f>
      </c>
      <c r="K455">
        <f>IF(Scoreboards!$E457="",Scoreboards!O457,Scoreboards!O457)</f>
        <v>454</v>
      </c>
    </row>
    <row r="456" spans="3:11" ht="15.75" hidden="1">
      <c r="C456" s="30">
        <f t="shared" si="7"/>
      </c>
      <c r="D456" s="5" t="str">
        <f>IF(Scoreboards!$E458="","ZZ",Scoreboards!$E458)</f>
        <v>ZZ</v>
      </c>
      <c r="E456" s="2">
        <f>IF(Scoreboards!$E458="","",MID(Scoreboards!$Q458,4,2))</f>
      </c>
      <c r="F456">
        <f>IF(Scoreboards!$E458="","",Scoreboards!$P458)</f>
      </c>
      <c r="G456" s="2">
        <f>IF(Scoreboards!$E458="","",Scoreboards!$F458)</f>
      </c>
      <c r="H456" s="28">
        <f>IF(ISNUMBER(Scoreboards!$I458),Scoreboards!$I458,"")</f>
      </c>
      <c r="K456">
        <f>IF(Scoreboards!$E458="",Scoreboards!O458,Scoreboards!O458)</f>
        <v>455</v>
      </c>
    </row>
    <row r="457" spans="3:11" ht="15.75" hidden="1">
      <c r="C457" s="30">
        <f t="shared" si="7"/>
      </c>
      <c r="D457" s="5" t="str">
        <f>IF(Scoreboards!$E459="","ZZ",Scoreboards!$E459)</f>
        <v>ZZ</v>
      </c>
      <c r="E457" s="2">
        <f>IF(Scoreboards!$E459="","",MID(Scoreboards!$Q459,4,2))</f>
      </c>
      <c r="F457">
        <f>IF(Scoreboards!$E459="","",Scoreboards!$P459)</f>
      </c>
      <c r="G457" s="2">
        <f>IF(Scoreboards!$E459="","",Scoreboards!$F459)</f>
      </c>
      <c r="H457" s="28">
        <f>IF(ISNUMBER(Scoreboards!$I459),Scoreboards!$I459,"")</f>
      </c>
      <c r="K457">
        <f>IF(Scoreboards!$E459="",Scoreboards!O459,Scoreboards!O459)</f>
        <v>456</v>
      </c>
    </row>
    <row r="458" spans="3:11" ht="15.75" hidden="1">
      <c r="C458" s="30">
        <f t="shared" si="7"/>
      </c>
      <c r="D458" s="5" t="str">
        <f>IF(Scoreboards!$E460="","ZZ",Scoreboards!$E460)</f>
        <v>ZZ</v>
      </c>
      <c r="E458" s="2">
        <f>IF(Scoreboards!$E460="","",MID(Scoreboards!$Q460,4,2))</f>
      </c>
      <c r="F458">
        <f>IF(Scoreboards!$E460="","",Scoreboards!$P460)</f>
      </c>
      <c r="G458" s="2">
        <f>IF(Scoreboards!$E460="","",Scoreboards!$F460)</f>
      </c>
      <c r="H458" s="28">
        <f>IF(ISNUMBER(Scoreboards!$I460),Scoreboards!$I460,"")</f>
      </c>
      <c r="K458">
        <f>IF(Scoreboards!$E460="",Scoreboards!O460,Scoreboards!O460)</f>
        <v>457</v>
      </c>
    </row>
    <row r="459" spans="3:11" ht="15.75" hidden="1">
      <c r="C459" s="30">
        <f t="shared" si="7"/>
      </c>
      <c r="D459" s="5" t="str">
        <f>IF(Scoreboards!$E461="","ZZ",Scoreboards!$E461)</f>
        <v>ZZ</v>
      </c>
      <c r="E459" s="2">
        <f>IF(Scoreboards!$E461="","",MID(Scoreboards!$Q461,4,2))</f>
      </c>
      <c r="F459">
        <f>IF(Scoreboards!$E461="","",Scoreboards!$P461)</f>
      </c>
      <c r="G459" s="2">
        <f>IF(Scoreboards!$E461="","",Scoreboards!$F461)</f>
      </c>
      <c r="H459" s="28">
        <f>IF(ISNUMBER(Scoreboards!$I461),Scoreboards!$I461,"")</f>
      </c>
      <c r="K459">
        <f>IF(Scoreboards!$E461="",Scoreboards!O461,Scoreboards!O461)</f>
        <v>458</v>
      </c>
    </row>
    <row r="460" spans="3:11" ht="15.75" hidden="1">
      <c r="C460" s="30">
        <f t="shared" si="7"/>
      </c>
      <c r="D460" s="5" t="str">
        <f>IF(Scoreboards!$E462="","ZZ",Scoreboards!$E462)</f>
        <v>ZZ</v>
      </c>
      <c r="E460" s="2">
        <f>IF(Scoreboards!$E462="","",MID(Scoreboards!$Q462,4,2))</f>
      </c>
      <c r="F460">
        <f>IF(Scoreboards!$E462="","",Scoreboards!$P462)</f>
      </c>
      <c r="G460" s="2">
        <f>IF(Scoreboards!$E462="","",Scoreboards!$F462)</f>
      </c>
      <c r="H460" s="28">
        <f>IF(ISNUMBER(Scoreboards!$I462),Scoreboards!$I462,"")</f>
      </c>
      <c r="K460">
        <f>IF(Scoreboards!$E462="",Scoreboards!O462,Scoreboards!O462)</f>
        <v>459</v>
      </c>
    </row>
    <row r="461" spans="3:11" ht="15.75" hidden="1">
      <c r="C461" s="30">
        <f t="shared" si="7"/>
      </c>
      <c r="D461" s="5" t="str">
        <f>IF(Scoreboards!$E463="","ZZ",Scoreboards!$E463)</f>
        <v>ZZ</v>
      </c>
      <c r="E461" s="2">
        <f>IF(Scoreboards!$E463="","",MID(Scoreboards!$Q463,4,2))</f>
      </c>
      <c r="F461">
        <f>IF(Scoreboards!$E463="","",Scoreboards!$P463)</f>
      </c>
      <c r="G461" s="2">
        <f>IF(Scoreboards!$E463="","",Scoreboards!$F463)</f>
      </c>
      <c r="H461" s="28">
        <f>IF(ISNUMBER(Scoreboards!$I463),Scoreboards!$I463,"")</f>
      </c>
      <c r="K461">
        <f>IF(Scoreboards!$E463="",Scoreboards!O463,Scoreboards!O463)</f>
        <v>460</v>
      </c>
    </row>
    <row r="462" spans="3:11" ht="15.75" hidden="1">
      <c r="C462" s="30">
        <f t="shared" si="7"/>
      </c>
      <c r="D462" s="5" t="str">
        <f>IF(Scoreboards!$E464="","ZZ",Scoreboards!$E464)</f>
        <v>ZZ</v>
      </c>
      <c r="E462" s="2">
        <f>IF(Scoreboards!$E464="","",MID(Scoreboards!$Q464,4,2))</f>
      </c>
      <c r="F462">
        <f>IF(Scoreboards!$E464="","",Scoreboards!$P464)</f>
      </c>
      <c r="G462" s="2">
        <f>IF(Scoreboards!$E464="","",Scoreboards!$F464)</f>
      </c>
      <c r="H462" s="28">
        <f>IF(ISNUMBER(Scoreboards!$I464),Scoreboards!$I464,"")</f>
      </c>
      <c r="K462">
        <f>IF(Scoreboards!$E464="",Scoreboards!O464,Scoreboards!O464)</f>
        <v>461</v>
      </c>
    </row>
    <row r="463" spans="3:11" ht="15.75" hidden="1">
      <c r="C463" s="30">
        <f t="shared" si="7"/>
      </c>
      <c r="D463" s="5" t="str">
        <f>IF(Scoreboards!$E465="","ZZ",Scoreboards!$E465)</f>
        <v>ZZ</v>
      </c>
      <c r="E463" s="2">
        <f>IF(Scoreboards!$E465="","",MID(Scoreboards!$Q465,4,2))</f>
      </c>
      <c r="F463">
        <f>IF(Scoreboards!$E465="","",Scoreboards!$P465)</f>
      </c>
      <c r="G463" s="2">
        <f>IF(Scoreboards!$E465="","",Scoreboards!$F465)</f>
      </c>
      <c r="H463" s="28">
        <f>IF(ISNUMBER(Scoreboards!$I465),Scoreboards!$I465,"")</f>
      </c>
      <c r="K463">
        <f>IF(Scoreboards!$E465="",Scoreboards!O465,Scoreboards!O465)</f>
        <v>462</v>
      </c>
    </row>
    <row r="464" spans="3:11" ht="15.75" hidden="1">
      <c r="C464" s="30">
        <f t="shared" si="7"/>
      </c>
      <c r="D464" s="5" t="str">
        <f>IF(Scoreboards!$E466="","ZZ",Scoreboards!$E466)</f>
        <v>ZZ</v>
      </c>
      <c r="E464" s="2">
        <f>IF(Scoreboards!$E466="","",MID(Scoreboards!$Q466,4,2))</f>
      </c>
      <c r="F464">
        <f>IF(Scoreboards!$E466="","",Scoreboards!$P466)</f>
      </c>
      <c r="G464" s="2">
        <f>IF(Scoreboards!$E466="","",Scoreboards!$F466)</f>
      </c>
      <c r="H464" s="28">
        <f>IF(ISNUMBER(Scoreboards!$I466),Scoreboards!$I466,"")</f>
      </c>
      <c r="K464">
        <f>IF(Scoreboards!$E466="",Scoreboards!O466,Scoreboards!O466)</f>
        <v>463</v>
      </c>
    </row>
    <row r="465" spans="3:11" ht="15.75" hidden="1">
      <c r="C465" s="30">
        <f t="shared" si="7"/>
      </c>
      <c r="D465" s="5" t="str">
        <f>IF(Scoreboards!$E467="","ZZ",Scoreboards!$E467)</f>
        <v>ZZ</v>
      </c>
      <c r="E465" s="2">
        <f>IF(Scoreboards!$E467="","",MID(Scoreboards!$Q467,4,2))</f>
      </c>
      <c r="F465">
        <f>IF(Scoreboards!$E467="","",Scoreboards!$P467)</f>
      </c>
      <c r="G465" s="2">
        <f>IF(Scoreboards!$E467="","",Scoreboards!$F467)</f>
      </c>
      <c r="H465" s="28">
        <f>IF(ISNUMBER(Scoreboards!$I467),Scoreboards!$I467,"")</f>
      </c>
      <c r="K465">
        <f>IF(Scoreboards!$E467="",Scoreboards!O467,Scoreboards!O467)</f>
        <v>464</v>
      </c>
    </row>
    <row r="466" spans="3:11" ht="15.75" hidden="1">
      <c r="C466" s="30">
        <f t="shared" si="7"/>
      </c>
      <c r="D466" s="5" t="str">
        <f>IF(Scoreboards!$E468="","ZZ",Scoreboards!$E468)</f>
        <v>ZZ</v>
      </c>
      <c r="E466" s="2">
        <f>IF(Scoreboards!$E468="","",MID(Scoreboards!$Q468,4,2))</f>
      </c>
      <c r="F466">
        <f>IF(Scoreboards!$E468="","",Scoreboards!$P468)</f>
      </c>
      <c r="G466" s="2">
        <f>IF(Scoreboards!$E468="","",Scoreboards!$F468)</f>
      </c>
      <c r="H466" s="28">
        <f>IF(ISNUMBER(Scoreboards!$I468),Scoreboards!$I468,"")</f>
      </c>
      <c r="K466">
        <f>IF(Scoreboards!$E468="",Scoreboards!O468,Scoreboards!O468)</f>
        <v>465</v>
      </c>
    </row>
    <row r="467" spans="3:11" ht="15.75" hidden="1">
      <c r="C467" s="30">
        <f t="shared" si="7"/>
      </c>
      <c r="D467" s="5" t="str">
        <f>IF(Scoreboards!$E469="","ZZ",Scoreboards!$E469)</f>
        <v>ZZ</v>
      </c>
      <c r="E467" s="2">
        <f>IF(Scoreboards!$E469="","",MID(Scoreboards!$Q469,4,2))</f>
      </c>
      <c r="F467">
        <f>IF(Scoreboards!$E469="","",Scoreboards!$P469)</f>
      </c>
      <c r="G467" s="2">
        <f>IF(Scoreboards!$E469="","",Scoreboards!$F469)</f>
      </c>
      <c r="H467" s="28">
        <f>IF(ISNUMBER(Scoreboards!$I469),Scoreboards!$I469,"")</f>
      </c>
      <c r="K467">
        <f>IF(Scoreboards!$E469="",Scoreboards!O469,Scoreboards!O469)</f>
        <v>466</v>
      </c>
    </row>
    <row r="468" spans="3:11" ht="15.75" hidden="1">
      <c r="C468" s="30">
        <f t="shared" si="7"/>
      </c>
      <c r="D468" s="5" t="str">
        <f>IF(Scoreboards!$E470="","ZZ",Scoreboards!$E470)</f>
        <v>ZZ</v>
      </c>
      <c r="E468" s="2">
        <f>IF(Scoreboards!$E470="","",MID(Scoreboards!$Q470,4,2))</f>
      </c>
      <c r="F468">
        <f>IF(Scoreboards!$E470="","",Scoreboards!$P470)</f>
      </c>
      <c r="G468" s="2">
        <f>IF(Scoreboards!$E470="","",Scoreboards!$F470)</f>
      </c>
      <c r="H468" s="28">
        <f>IF(ISNUMBER(Scoreboards!$I470),Scoreboards!$I470,"")</f>
      </c>
      <c r="K468">
        <f>IF(Scoreboards!$E470="",Scoreboards!O470,Scoreboards!O470)</f>
        <v>467</v>
      </c>
    </row>
    <row r="469" spans="3:11" ht="15.75" hidden="1">
      <c r="C469" s="30">
        <f t="shared" si="7"/>
      </c>
      <c r="D469" s="5" t="str">
        <f>IF(Scoreboards!$E471="","ZZ",Scoreboards!$E471)</f>
        <v>ZZ</v>
      </c>
      <c r="E469" s="2">
        <f>IF(Scoreboards!$E471="","",MID(Scoreboards!$Q471,4,2))</f>
      </c>
      <c r="F469">
        <f>IF(Scoreboards!$E471="","",Scoreboards!$P471)</f>
      </c>
      <c r="G469" s="2">
        <f>IF(Scoreboards!$E471="","",Scoreboards!$F471)</f>
      </c>
      <c r="H469" s="28">
        <f>IF(ISNUMBER(Scoreboards!$I471),Scoreboards!$I471,"")</f>
      </c>
      <c r="K469">
        <f>IF(Scoreboards!$E471="",Scoreboards!O471,Scoreboards!O471)</f>
        <v>468</v>
      </c>
    </row>
  </sheetData>
  <printOptions/>
  <pageMargins left="0.75" right="0.75" top="1" bottom="1" header="0.5" footer="0.5"/>
  <pageSetup orientation="portrait" scale="76" r:id="rId2"/>
  <headerFooter alignWithMargins="0">
    <oddHeader>&amp;LPrinted &amp;D&amp;RPage &amp;P</oddHeader>
  </headerFooter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AA41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421875" style="0" customWidth="1"/>
    <col min="2" max="2" width="13.7109375" style="0" customWidth="1"/>
    <col min="3" max="3" width="2.8515625" style="0" customWidth="1"/>
    <col min="4" max="4" width="7.7109375" style="40" customWidth="1"/>
    <col min="5" max="5" width="2.00390625" style="40" customWidth="1"/>
    <col min="6" max="6" width="8.28125" style="40" customWidth="1"/>
    <col min="7" max="7" width="2.421875" style="0" customWidth="1"/>
    <col min="8" max="27" width="4.28125" style="40" customWidth="1"/>
  </cols>
  <sheetData>
    <row r="1" spans="2:27" s="38" customFormat="1" ht="18" customHeight="1">
      <c r="B1" s="38" t="s">
        <v>13</v>
      </c>
      <c r="D1" s="39" t="s">
        <v>43</v>
      </c>
      <c r="E1" s="39"/>
      <c r="F1" s="39" t="s">
        <v>44</v>
      </c>
      <c r="H1" s="39">
        <v>1</v>
      </c>
      <c r="I1" s="39">
        <v>2</v>
      </c>
      <c r="J1" s="39">
        <v>3</v>
      </c>
      <c r="K1" s="39">
        <v>4</v>
      </c>
      <c r="L1" s="39">
        <v>5</v>
      </c>
      <c r="M1" s="39">
        <v>6</v>
      </c>
      <c r="N1" s="39">
        <v>7</v>
      </c>
      <c r="O1" s="39">
        <v>8</v>
      </c>
      <c r="P1" s="39">
        <v>9</v>
      </c>
      <c r="Q1" s="39">
        <v>10</v>
      </c>
      <c r="R1" s="39">
        <v>11</v>
      </c>
      <c r="S1" s="39">
        <v>12</v>
      </c>
      <c r="T1" s="39">
        <v>13</v>
      </c>
      <c r="U1" s="39">
        <v>14</v>
      </c>
      <c r="V1" s="39">
        <v>15</v>
      </c>
      <c r="W1" s="39">
        <v>16</v>
      </c>
      <c r="X1" s="39">
        <v>17</v>
      </c>
      <c r="Y1" s="39">
        <v>18</v>
      </c>
      <c r="Z1" s="39">
        <v>19</v>
      </c>
      <c r="AA1" s="39">
        <v>20</v>
      </c>
    </row>
    <row r="2" spans="4:27" ht="12.75">
      <c r="D2" s="40">
        <v>0</v>
      </c>
      <c r="F2" s="40">
        <v>0</v>
      </c>
      <c r="H2" s="40">
        <v>0</v>
      </c>
      <c r="I2" s="40">
        <v>0</v>
      </c>
      <c r="J2" s="40">
        <v>0</v>
      </c>
      <c r="K2" s="40">
        <v>0</v>
      </c>
      <c r="L2" s="40">
        <v>0</v>
      </c>
      <c r="M2" s="40">
        <v>0</v>
      </c>
      <c r="N2" s="40">
        <v>0</v>
      </c>
      <c r="O2" s="40">
        <v>0</v>
      </c>
      <c r="P2" s="40">
        <v>0</v>
      </c>
      <c r="Q2" s="40">
        <v>0</v>
      </c>
      <c r="R2" s="40">
        <v>0</v>
      </c>
      <c r="S2" s="40">
        <v>0</v>
      </c>
      <c r="T2" s="40">
        <v>0</v>
      </c>
      <c r="U2" s="40">
        <v>0</v>
      </c>
      <c r="V2" s="40">
        <v>0</v>
      </c>
      <c r="W2" s="40">
        <v>0</v>
      </c>
      <c r="X2" s="40">
        <v>0</v>
      </c>
      <c r="Y2" s="40">
        <v>0</v>
      </c>
      <c r="Z2" s="40">
        <v>0</v>
      </c>
      <c r="AA2" s="40">
        <v>0</v>
      </c>
    </row>
    <row r="3" spans="4:27" ht="12.75">
      <c r="D3" s="40">
        <v>0</v>
      </c>
      <c r="F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  <c r="N3" s="40">
        <v>0</v>
      </c>
      <c r="O3" s="40">
        <v>0</v>
      </c>
      <c r="P3" s="40">
        <v>0</v>
      </c>
      <c r="Q3" s="40">
        <v>0</v>
      </c>
      <c r="R3" s="40">
        <v>0</v>
      </c>
      <c r="S3" s="40">
        <v>0</v>
      </c>
      <c r="T3" s="40">
        <v>0</v>
      </c>
      <c r="U3" s="40">
        <v>0</v>
      </c>
      <c r="V3" s="40">
        <v>0</v>
      </c>
      <c r="W3" s="40">
        <v>0</v>
      </c>
      <c r="X3" s="40">
        <v>0</v>
      </c>
      <c r="Y3" s="40">
        <v>0</v>
      </c>
      <c r="Z3" s="40">
        <v>0</v>
      </c>
      <c r="AA3" s="40">
        <v>0</v>
      </c>
    </row>
    <row r="4" spans="4:27" ht="12.75">
      <c r="D4" s="40">
        <v>0</v>
      </c>
      <c r="F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</row>
    <row r="5" spans="4:27" ht="12.75">
      <c r="D5" s="40">
        <v>0</v>
      </c>
      <c r="F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</row>
    <row r="6" spans="4:27" ht="12.75">
      <c r="D6" s="40">
        <v>0</v>
      </c>
      <c r="F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</row>
    <row r="7" spans="4:27" ht="12.75">
      <c r="D7" s="40">
        <v>0</v>
      </c>
      <c r="F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</row>
    <row r="8" spans="4:27" ht="12.75">
      <c r="D8" s="40">
        <v>0</v>
      </c>
      <c r="F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</row>
    <row r="9" spans="4:27" ht="12.75">
      <c r="D9" s="40">
        <v>0</v>
      </c>
      <c r="F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</row>
    <row r="10" spans="4:27" ht="12.75">
      <c r="D10" s="40">
        <v>0</v>
      </c>
      <c r="F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</row>
    <row r="11" spans="4:27" ht="12.75">
      <c r="D11" s="40">
        <v>0</v>
      </c>
      <c r="F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</row>
    <row r="12" spans="4:27" ht="12.75">
      <c r="D12" s="40">
        <v>0</v>
      </c>
      <c r="F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</row>
    <row r="13" spans="4:27" ht="12.75">
      <c r="D13" s="40">
        <v>0</v>
      </c>
      <c r="F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</row>
    <row r="14" spans="4:27" ht="12.75">
      <c r="D14" s="40">
        <v>0</v>
      </c>
      <c r="F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</row>
    <row r="15" spans="4:27" ht="12.75">
      <c r="D15" s="40">
        <v>0</v>
      </c>
      <c r="F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</row>
    <row r="16" spans="4:27" ht="12.75">
      <c r="D16" s="40">
        <v>0</v>
      </c>
      <c r="F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</row>
    <row r="17" spans="4:27" ht="12.75">
      <c r="D17" s="40">
        <v>0</v>
      </c>
      <c r="F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</row>
    <row r="18" spans="4:27" ht="12.75">
      <c r="D18" s="40">
        <v>0</v>
      </c>
      <c r="F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</row>
    <row r="19" spans="4:27" ht="12.75">
      <c r="D19" s="40">
        <v>0</v>
      </c>
      <c r="F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</row>
    <row r="20" spans="4:27" ht="12.75">
      <c r="D20" s="40">
        <v>0</v>
      </c>
      <c r="F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</row>
    <row r="21" spans="4:27" ht="12.75">
      <c r="D21" s="40">
        <v>0</v>
      </c>
      <c r="F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</row>
    <row r="22" spans="4:27" ht="12.75">
      <c r="D22" s="40">
        <v>0</v>
      </c>
      <c r="F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</row>
    <row r="23" spans="4:27" ht="12.75">
      <c r="D23" s="40">
        <v>0</v>
      </c>
      <c r="F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</row>
    <row r="24" spans="4:27" ht="12.75">
      <c r="D24" s="40">
        <v>0</v>
      </c>
      <c r="F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</row>
    <row r="25" spans="4:27" ht="12.75">
      <c r="D25" s="40">
        <v>0</v>
      </c>
      <c r="F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</row>
    <row r="26" spans="4:27" ht="12.75">
      <c r="D26" s="40">
        <v>0</v>
      </c>
      <c r="F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</row>
    <row r="27" spans="4:27" ht="12.75">
      <c r="D27" s="40">
        <v>0</v>
      </c>
      <c r="F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</row>
    <row r="28" spans="4:27" ht="12.75">
      <c r="D28" s="40">
        <v>0</v>
      </c>
      <c r="F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</row>
    <row r="29" spans="4:27" ht="12.75">
      <c r="D29" s="40">
        <v>0</v>
      </c>
      <c r="F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</row>
    <row r="30" spans="4:27" ht="12.75">
      <c r="D30" s="40">
        <v>0</v>
      </c>
      <c r="F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</row>
    <row r="31" spans="4:27" ht="12.75">
      <c r="D31" s="40">
        <v>0</v>
      </c>
      <c r="F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</row>
    <row r="32" spans="4:27" ht="12.75">
      <c r="D32" s="40">
        <v>0</v>
      </c>
      <c r="F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</row>
    <row r="33" spans="4:27" ht="12.75">
      <c r="D33" s="40">
        <v>0</v>
      </c>
      <c r="F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</row>
    <row r="34" spans="4:27" ht="12.75">
      <c r="D34" s="40">
        <v>0</v>
      </c>
      <c r="F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</row>
    <row r="35" spans="4:27" ht="12.75">
      <c r="D35" s="40">
        <v>0</v>
      </c>
      <c r="F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</row>
    <row r="36" spans="4:27" ht="12.75">
      <c r="D36" s="40">
        <v>0</v>
      </c>
      <c r="F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</row>
    <row r="37" spans="4:27" ht="12.75">
      <c r="D37" s="40">
        <v>0</v>
      </c>
      <c r="F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</row>
    <row r="38" spans="4:27" ht="12.75">
      <c r="D38" s="40">
        <v>0</v>
      </c>
      <c r="F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</row>
    <row r="39" spans="4:27" ht="12.75">
      <c r="D39" s="40">
        <v>0</v>
      </c>
      <c r="F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</row>
    <row r="40" spans="4:27" ht="12.75">
      <c r="D40" s="40">
        <v>0</v>
      </c>
      <c r="F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</row>
    <row r="41" spans="4:27" ht="12.75">
      <c r="D41" s="40">
        <v>0</v>
      </c>
      <c r="F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</row>
    <row r="42" spans="4:27" ht="12.75">
      <c r="D42" s="40">
        <v>0</v>
      </c>
      <c r="F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</row>
    <row r="43" spans="4:27" ht="12.75">
      <c r="D43" s="40">
        <v>0</v>
      </c>
      <c r="F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</row>
    <row r="44" spans="4:27" ht="12.75">
      <c r="D44" s="40">
        <v>0</v>
      </c>
      <c r="F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</row>
    <row r="45" spans="4:27" ht="12.75">
      <c r="D45" s="40">
        <v>0</v>
      </c>
      <c r="F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</row>
    <row r="46" spans="4:27" ht="12.75">
      <c r="D46" s="40">
        <v>0</v>
      </c>
      <c r="F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</row>
    <row r="47" spans="4:27" ht="12.75">
      <c r="D47" s="40">
        <v>0</v>
      </c>
      <c r="F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</row>
    <row r="48" spans="4:27" ht="12.75">
      <c r="D48" s="40">
        <v>0</v>
      </c>
      <c r="F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</row>
    <row r="49" spans="4:27" ht="12.75">
      <c r="D49" s="40">
        <v>0</v>
      </c>
      <c r="F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</row>
    <row r="50" spans="4:27" ht="12.75">
      <c r="D50" s="40">
        <v>0</v>
      </c>
      <c r="F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</row>
    <row r="51" spans="4:27" ht="12.75">
      <c r="D51" s="40">
        <v>0</v>
      </c>
      <c r="F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</row>
    <row r="52" spans="4:27" ht="12.75">
      <c r="D52" s="40">
        <v>0</v>
      </c>
      <c r="F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</row>
    <row r="53" spans="4:27" ht="12.75">
      <c r="D53" s="40">
        <v>0</v>
      </c>
      <c r="F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</row>
    <row r="54" spans="4:27" ht="12.75">
      <c r="D54" s="40">
        <v>0</v>
      </c>
      <c r="F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</row>
    <row r="55" spans="4:27" ht="12.75">
      <c r="D55" s="40">
        <v>0</v>
      </c>
      <c r="F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</row>
    <row r="56" spans="4:27" ht="12.75">
      <c r="D56" s="40">
        <v>0</v>
      </c>
      <c r="F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</row>
    <row r="57" spans="4:27" ht="12.75">
      <c r="D57" s="40">
        <v>0</v>
      </c>
      <c r="F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</row>
    <row r="58" spans="4:27" ht="12.75">
      <c r="D58" s="40">
        <v>0</v>
      </c>
      <c r="F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</row>
    <row r="59" spans="4:27" ht="12.75">
      <c r="D59" s="40">
        <v>0</v>
      </c>
      <c r="F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</row>
    <row r="60" spans="4:27" ht="12.75">
      <c r="D60" s="40">
        <v>0</v>
      </c>
      <c r="F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</row>
    <row r="61" spans="4:27" ht="12.75">
      <c r="D61" s="40">
        <v>0</v>
      </c>
      <c r="F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</row>
    <row r="62" spans="4:27" ht="12.75">
      <c r="D62" s="40">
        <v>0</v>
      </c>
      <c r="F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</row>
    <row r="63" spans="4:27" ht="12.75">
      <c r="D63" s="40">
        <v>0</v>
      </c>
      <c r="F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</row>
    <row r="64" spans="4:27" ht="12.75">
      <c r="D64" s="40">
        <v>0</v>
      </c>
      <c r="F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</row>
    <row r="65" spans="4:27" ht="12.75">
      <c r="D65" s="40">
        <v>0</v>
      </c>
      <c r="F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</row>
    <row r="66" spans="4:27" ht="12.75">
      <c r="D66" s="40">
        <v>0</v>
      </c>
      <c r="F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</row>
    <row r="67" spans="4:27" ht="12.75">
      <c r="D67" s="40">
        <v>0</v>
      </c>
      <c r="F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</row>
    <row r="68" spans="4:27" ht="12.75">
      <c r="D68" s="40">
        <v>0</v>
      </c>
      <c r="F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</row>
    <row r="69" spans="4:27" ht="12.75">
      <c r="D69" s="40">
        <v>0</v>
      </c>
      <c r="F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</row>
    <row r="70" spans="4:27" ht="12.75">
      <c r="D70" s="40">
        <v>0</v>
      </c>
      <c r="F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</row>
    <row r="71" spans="4:27" ht="12.75">
      <c r="D71" s="40">
        <v>0</v>
      </c>
      <c r="F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</row>
    <row r="72" spans="4:27" ht="12.75">
      <c r="D72" s="40">
        <v>0</v>
      </c>
      <c r="F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</row>
    <row r="73" spans="4:27" ht="12.75">
      <c r="D73" s="40">
        <v>0</v>
      </c>
      <c r="F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</row>
    <row r="74" spans="4:27" ht="12.75">
      <c r="D74" s="40">
        <v>0</v>
      </c>
      <c r="F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</row>
    <row r="75" spans="4:27" ht="12.75">
      <c r="D75" s="40">
        <v>0</v>
      </c>
      <c r="F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</row>
    <row r="76" spans="4:27" ht="12.75">
      <c r="D76" s="40">
        <v>0</v>
      </c>
      <c r="F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</row>
    <row r="77" spans="4:27" ht="12.75">
      <c r="D77" s="40">
        <v>0</v>
      </c>
      <c r="F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</row>
    <row r="78" spans="4:27" ht="12.75">
      <c r="D78" s="40">
        <v>0</v>
      </c>
      <c r="F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</row>
    <row r="79" spans="4:27" ht="12.75">
      <c r="D79" s="40">
        <v>0</v>
      </c>
      <c r="F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</row>
    <row r="80" spans="4:27" ht="12.75">
      <c r="D80" s="40">
        <v>0</v>
      </c>
      <c r="F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</row>
    <row r="81" spans="4:27" ht="12.75">
      <c r="D81" s="40">
        <v>0</v>
      </c>
      <c r="F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</row>
    <row r="82" spans="4:27" ht="12.75">
      <c r="D82" s="40">
        <v>0</v>
      </c>
      <c r="F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</row>
    <row r="83" spans="4:27" ht="12.75">
      <c r="D83" s="40">
        <v>0</v>
      </c>
      <c r="F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</row>
    <row r="84" spans="4:27" ht="12.75">
      <c r="D84" s="40">
        <v>0</v>
      </c>
      <c r="F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</row>
    <row r="85" spans="4:27" ht="12.75">
      <c r="D85" s="40">
        <v>0</v>
      </c>
      <c r="F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</row>
    <row r="86" spans="4:27" ht="12.75">
      <c r="D86" s="40">
        <v>0</v>
      </c>
      <c r="F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</row>
    <row r="87" spans="4:27" ht="12.75">
      <c r="D87" s="40">
        <v>0</v>
      </c>
      <c r="F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</row>
    <row r="88" spans="4:27" ht="12.75">
      <c r="D88" s="40">
        <v>0</v>
      </c>
      <c r="F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</row>
    <row r="89" spans="4:27" ht="12.75">
      <c r="D89" s="40">
        <v>0</v>
      </c>
      <c r="F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</row>
    <row r="90" spans="4:27" ht="12.75">
      <c r="D90" s="40">
        <v>0</v>
      </c>
      <c r="F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</row>
    <row r="91" spans="4:27" ht="12.75">
      <c r="D91" s="40">
        <v>0</v>
      </c>
      <c r="F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</row>
    <row r="92" spans="4:27" ht="12.75">
      <c r="D92" s="40">
        <v>0</v>
      </c>
      <c r="F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</row>
    <row r="93" spans="4:27" ht="12.75">
      <c r="D93" s="40">
        <v>0</v>
      </c>
      <c r="F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</row>
    <row r="94" spans="4:27" ht="12.75">
      <c r="D94" s="40">
        <v>0</v>
      </c>
      <c r="F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</row>
    <row r="95" spans="4:27" ht="12.75">
      <c r="D95" s="40">
        <v>0</v>
      </c>
      <c r="F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</row>
    <row r="96" spans="4:27" ht="12.75">
      <c r="D96" s="40">
        <v>0</v>
      </c>
      <c r="F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</row>
    <row r="97" spans="4:27" ht="12.75">
      <c r="D97" s="40">
        <v>0</v>
      </c>
      <c r="F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</row>
    <row r="98" spans="4:27" ht="12.75">
      <c r="D98" s="40">
        <v>0</v>
      </c>
      <c r="F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</row>
    <row r="99" spans="4:27" ht="12.75">
      <c r="D99" s="40">
        <v>0</v>
      </c>
      <c r="F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</row>
    <row r="100" spans="4:27" ht="12.75">
      <c r="D100" s="40">
        <v>0</v>
      </c>
      <c r="F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</row>
    <row r="101" spans="4:27" ht="12.75">
      <c r="D101" s="40">
        <v>0</v>
      </c>
      <c r="F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</row>
    <row r="102" spans="4:27" ht="12.75">
      <c r="D102" s="40">
        <v>0</v>
      </c>
      <c r="F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</row>
    <row r="103" spans="4:27" ht="12.75">
      <c r="D103" s="40">
        <v>0</v>
      </c>
      <c r="F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</row>
    <row r="104" spans="4:27" ht="12.75">
      <c r="D104" s="40">
        <v>0</v>
      </c>
      <c r="F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</row>
    <row r="105" spans="4:27" ht="12.75">
      <c r="D105" s="40">
        <v>0</v>
      </c>
      <c r="F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</row>
    <row r="106" spans="4:27" ht="12.75">
      <c r="D106" s="40">
        <v>0</v>
      </c>
      <c r="F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</row>
    <row r="107" spans="4:27" ht="12.75">
      <c r="D107" s="40">
        <v>0</v>
      </c>
      <c r="F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</row>
    <row r="108" spans="4:27" ht="12.75">
      <c r="D108" s="40">
        <v>0</v>
      </c>
      <c r="F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</row>
    <row r="109" spans="4:27" ht="12.75">
      <c r="D109" s="40">
        <v>0</v>
      </c>
      <c r="F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</row>
    <row r="110" spans="4:27" ht="12.75">
      <c r="D110" s="40">
        <v>0</v>
      </c>
      <c r="F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</row>
    <row r="111" spans="4:27" ht="12.75">
      <c r="D111" s="40">
        <v>0</v>
      </c>
      <c r="F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</row>
    <row r="112" spans="4:27" ht="12.75">
      <c r="D112" s="40">
        <v>0</v>
      </c>
      <c r="F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</row>
    <row r="113" spans="4:27" ht="12.75">
      <c r="D113" s="40">
        <v>0</v>
      </c>
      <c r="F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</row>
    <row r="114" spans="4:27" ht="12.75">
      <c r="D114" s="40">
        <v>0</v>
      </c>
      <c r="F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</row>
    <row r="115" spans="4:27" ht="12.75">
      <c r="D115" s="40">
        <v>0</v>
      </c>
      <c r="F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4:27" ht="12.75">
      <c r="D116" s="40">
        <v>0</v>
      </c>
      <c r="F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4:27" ht="12.75">
      <c r="D117" s="40">
        <v>0</v>
      </c>
      <c r="F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4:27" ht="12.75">
      <c r="D118" s="40">
        <v>0</v>
      </c>
      <c r="F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4:27" ht="12.75">
      <c r="D119" s="40">
        <v>0</v>
      </c>
      <c r="F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4:27" ht="12.75">
      <c r="D120" s="40">
        <v>0</v>
      </c>
      <c r="F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</row>
    <row r="121" spans="4:27" ht="12.75">
      <c r="D121" s="40">
        <v>0</v>
      </c>
      <c r="F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4:27" ht="12.75">
      <c r="D122" s="40">
        <v>0</v>
      </c>
      <c r="F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4:27" ht="12.75">
      <c r="D123" s="40">
        <v>0</v>
      </c>
      <c r="F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4:27" ht="12.75">
      <c r="D124" s="40">
        <v>0</v>
      </c>
      <c r="F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</row>
    <row r="125" spans="4:27" ht="12.75">
      <c r="D125" s="40">
        <v>0</v>
      </c>
      <c r="F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4:27" ht="12.75">
      <c r="D126" s="40">
        <v>0</v>
      </c>
      <c r="F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</row>
    <row r="127" spans="4:27" ht="12.75">
      <c r="D127" s="40">
        <v>0</v>
      </c>
      <c r="F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4:27" ht="12.75">
      <c r="D128" s="40">
        <v>0</v>
      </c>
      <c r="F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4:27" ht="12.75">
      <c r="D129" s="40">
        <v>0</v>
      </c>
      <c r="F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4:27" ht="12.75">
      <c r="D130" s="40">
        <v>0</v>
      </c>
      <c r="F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4:27" ht="12.75">
      <c r="D131" s="40">
        <v>0</v>
      </c>
      <c r="F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4:27" ht="12.75">
      <c r="D132" s="40">
        <v>0</v>
      </c>
      <c r="F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</row>
    <row r="133" spans="4:27" ht="12.75">
      <c r="D133" s="40">
        <v>0</v>
      </c>
      <c r="F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4:27" ht="12.75">
      <c r="D134" s="40">
        <v>0</v>
      </c>
      <c r="F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4:27" ht="12.75">
      <c r="D135" s="40">
        <v>0</v>
      </c>
      <c r="F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4:27" ht="12.75">
      <c r="D136" s="40">
        <v>0</v>
      </c>
      <c r="F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</row>
    <row r="137" spans="4:27" ht="12.75">
      <c r="D137" s="40">
        <v>0</v>
      </c>
      <c r="F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</row>
    <row r="138" spans="4:27" ht="12.75">
      <c r="D138" s="40">
        <v>0</v>
      </c>
      <c r="F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</row>
    <row r="139" spans="4:27" ht="12.75">
      <c r="D139" s="40">
        <v>0</v>
      </c>
      <c r="F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</row>
    <row r="140" spans="4:27" ht="12.75">
      <c r="D140" s="40">
        <v>0</v>
      </c>
      <c r="F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</row>
    <row r="141" spans="4:27" ht="12.75">
      <c r="D141" s="40">
        <v>0</v>
      </c>
      <c r="F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</row>
    <row r="142" spans="4:27" ht="12.75">
      <c r="D142" s="40">
        <v>0</v>
      </c>
      <c r="F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0">
        <v>0</v>
      </c>
      <c r="Z142" s="40">
        <v>0</v>
      </c>
      <c r="AA142" s="40">
        <v>0</v>
      </c>
    </row>
    <row r="143" spans="4:27" ht="12.75">
      <c r="D143" s="40">
        <v>0</v>
      </c>
      <c r="F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</row>
    <row r="144" spans="4:27" ht="12.75">
      <c r="D144" s="40">
        <v>0</v>
      </c>
      <c r="F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</row>
    <row r="145" spans="4:27" ht="12.75">
      <c r="D145" s="40">
        <v>0</v>
      </c>
      <c r="F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</row>
    <row r="146" spans="4:27" ht="12.75">
      <c r="D146" s="40">
        <v>0</v>
      </c>
      <c r="F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</row>
    <row r="147" spans="4:27" ht="12.75">
      <c r="D147" s="40">
        <v>0</v>
      </c>
      <c r="F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</row>
    <row r="148" spans="4:27" ht="12.75">
      <c r="D148" s="40">
        <v>0</v>
      </c>
      <c r="F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</row>
    <row r="149" spans="4:27" ht="12.75">
      <c r="D149" s="40">
        <v>0</v>
      </c>
      <c r="F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</row>
    <row r="150" spans="4:27" ht="12.75">
      <c r="D150" s="40">
        <v>0</v>
      </c>
      <c r="F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</row>
    <row r="151" spans="4:27" ht="12.75">
      <c r="D151" s="40">
        <v>0</v>
      </c>
      <c r="F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</row>
    <row r="152" spans="4:27" ht="12.75">
      <c r="D152" s="40">
        <v>0</v>
      </c>
      <c r="F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</row>
    <row r="153" spans="4:27" ht="12.75">
      <c r="D153" s="40">
        <v>0</v>
      </c>
      <c r="F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</row>
    <row r="154" spans="4:27" ht="12.75">
      <c r="D154" s="40">
        <v>0</v>
      </c>
      <c r="F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</row>
    <row r="155" spans="4:27" ht="12.75">
      <c r="D155" s="40">
        <v>0</v>
      </c>
      <c r="F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</row>
    <row r="156" spans="4:27" ht="12.75">
      <c r="D156" s="40">
        <v>0</v>
      </c>
      <c r="F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</row>
    <row r="157" spans="4:27" ht="12.75">
      <c r="D157" s="40">
        <v>0</v>
      </c>
      <c r="F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</row>
    <row r="158" spans="4:27" ht="12.75">
      <c r="D158" s="40">
        <v>0</v>
      </c>
      <c r="F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</row>
    <row r="159" spans="4:27" ht="12.75">
      <c r="D159" s="40">
        <v>0</v>
      </c>
      <c r="F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</row>
    <row r="160" spans="4:27" ht="12.75">
      <c r="D160" s="40">
        <v>0</v>
      </c>
      <c r="F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</row>
    <row r="161" spans="4:27" ht="12.75">
      <c r="D161" s="40">
        <v>0</v>
      </c>
      <c r="F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</row>
    <row r="162" spans="4:27" ht="12.75">
      <c r="D162" s="40">
        <v>0</v>
      </c>
      <c r="F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</row>
    <row r="163" spans="4:27" ht="12.75">
      <c r="D163" s="40">
        <v>0</v>
      </c>
      <c r="F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</row>
    <row r="164" spans="4:27" ht="12.75">
      <c r="D164" s="40">
        <v>0</v>
      </c>
      <c r="F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</row>
    <row r="165" spans="4:27" ht="12.75">
      <c r="D165" s="40">
        <v>0</v>
      </c>
      <c r="F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</row>
    <row r="166" spans="4:27" ht="12.75">
      <c r="D166" s="40">
        <v>0</v>
      </c>
      <c r="F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</row>
    <row r="167" spans="4:27" ht="12.75">
      <c r="D167" s="40">
        <v>0</v>
      </c>
      <c r="F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</row>
    <row r="168" spans="4:27" ht="12.75">
      <c r="D168" s="40">
        <v>0</v>
      </c>
      <c r="F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</row>
    <row r="169" spans="4:27" ht="12.75">
      <c r="D169" s="40">
        <v>0</v>
      </c>
      <c r="F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</row>
    <row r="170" spans="4:27" ht="12.75">
      <c r="D170" s="40">
        <v>0</v>
      </c>
      <c r="F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</row>
    <row r="171" spans="4:27" ht="12.75">
      <c r="D171" s="40">
        <v>0</v>
      </c>
      <c r="F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</row>
    <row r="172" spans="4:27" ht="12.75">
      <c r="D172" s="40">
        <v>0</v>
      </c>
      <c r="F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</row>
    <row r="173" spans="4:27" ht="12.75">
      <c r="D173" s="40">
        <v>0</v>
      </c>
      <c r="F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</row>
    <row r="174" spans="4:27" ht="12.75">
      <c r="D174" s="40">
        <v>0</v>
      </c>
      <c r="F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</row>
    <row r="175" spans="4:27" ht="12.75">
      <c r="D175" s="40">
        <v>0</v>
      </c>
      <c r="F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</row>
    <row r="176" spans="4:27" ht="12.75">
      <c r="D176" s="40">
        <v>0</v>
      </c>
      <c r="F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</row>
    <row r="177" spans="4:27" ht="12.75">
      <c r="D177" s="40">
        <v>0</v>
      </c>
      <c r="F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</row>
    <row r="178" spans="4:27" ht="12.75">
      <c r="D178" s="40">
        <v>0</v>
      </c>
      <c r="F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</row>
    <row r="179" spans="4:27" ht="12.75">
      <c r="D179" s="40">
        <v>0</v>
      </c>
      <c r="F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</row>
    <row r="180" spans="4:27" ht="12.75">
      <c r="D180" s="40">
        <v>0</v>
      </c>
      <c r="F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</row>
    <row r="181" spans="4:27" ht="12.75">
      <c r="D181" s="40">
        <v>0</v>
      </c>
      <c r="F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</row>
    <row r="182" spans="4:27" ht="12.75">
      <c r="D182" s="40">
        <v>0</v>
      </c>
      <c r="F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</row>
    <row r="183" spans="4:27" ht="12.75">
      <c r="D183" s="40">
        <v>0</v>
      </c>
      <c r="F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</row>
    <row r="184" spans="4:27" ht="12.75">
      <c r="D184" s="40">
        <v>0</v>
      </c>
      <c r="F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</row>
    <row r="185" spans="4:27" ht="12.75">
      <c r="D185" s="40">
        <v>0</v>
      </c>
      <c r="F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</row>
    <row r="186" spans="4:27" ht="12.75">
      <c r="D186" s="40">
        <v>0</v>
      </c>
      <c r="F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</row>
    <row r="187" spans="4:27" ht="12.75">
      <c r="D187" s="40">
        <v>0</v>
      </c>
      <c r="F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</row>
    <row r="188" spans="4:27" ht="12.75">
      <c r="D188" s="40">
        <v>0</v>
      </c>
      <c r="F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</row>
    <row r="189" spans="4:27" ht="12.75">
      <c r="D189" s="40">
        <v>0</v>
      </c>
      <c r="F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</row>
    <row r="190" spans="4:27" ht="12.75">
      <c r="D190" s="40">
        <v>0</v>
      </c>
      <c r="F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</row>
    <row r="191" spans="4:27" ht="12.75">
      <c r="D191" s="40">
        <v>0</v>
      </c>
      <c r="F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40">
        <v>0</v>
      </c>
      <c r="V191" s="40">
        <v>0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</row>
    <row r="192" spans="4:27" ht="12.75">
      <c r="D192" s="40">
        <v>0</v>
      </c>
      <c r="F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</row>
    <row r="193" spans="4:27" ht="12.75">
      <c r="D193" s="40">
        <v>0</v>
      </c>
      <c r="F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</row>
    <row r="194" spans="4:27" ht="12.75">
      <c r="D194" s="40">
        <v>0</v>
      </c>
      <c r="F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</row>
    <row r="195" spans="4:27" ht="12.75">
      <c r="D195" s="40">
        <v>0</v>
      </c>
      <c r="F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</row>
    <row r="196" spans="4:27" ht="12.75">
      <c r="D196" s="40">
        <v>0</v>
      </c>
      <c r="F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40">
        <v>0</v>
      </c>
      <c r="W196" s="40">
        <v>0</v>
      </c>
      <c r="X196" s="40">
        <v>0</v>
      </c>
      <c r="Y196" s="40">
        <v>0</v>
      </c>
      <c r="Z196" s="40">
        <v>0</v>
      </c>
      <c r="AA196" s="40">
        <v>0</v>
      </c>
    </row>
    <row r="197" spans="4:27" ht="12.75">
      <c r="D197" s="40">
        <v>0</v>
      </c>
      <c r="F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</row>
    <row r="198" spans="4:27" ht="12.75">
      <c r="D198" s="40">
        <v>0</v>
      </c>
      <c r="F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</row>
    <row r="199" spans="4:27" ht="12.75">
      <c r="D199" s="40">
        <v>0</v>
      </c>
      <c r="F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</row>
    <row r="200" spans="4:27" ht="12.75">
      <c r="D200" s="40">
        <v>0</v>
      </c>
      <c r="F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</row>
    <row r="201" spans="4:27" ht="12.75">
      <c r="D201" s="40">
        <v>0</v>
      </c>
      <c r="F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</row>
    <row r="202" spans="4:27" ht="12.75">
      <c r="D202" s="40">
        <v>0</v>
      </c>
      <c r="F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</row>
    <row r="203" spans="4:27" ht="12.75">
      <c r="D203" s="40">
        <v>0</v>
      </c>
      <c r="F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</row>
    <row r="204" spans="4:27" ht="12.75">
      <c r="D204" s="40">
        <v>0</v>
      </c>
      <c r="F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</row>
    <row r="205" spans="4:27" ht="12.75">
      <c r="D205" s="40">
        <v>0</v>
      </c>
      <c r="F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</row>
    <row r="206" spans="4:27" ht="12.75">
      <c r="D206" s="40">
        <v>0</v>
      </c>
      <c r="F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</row>
    <row r="207" spans="4:27" ht="12.75">
      <c r="D207" s="40">
        <v>0</v>
      </c>
      <c r="F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</row>
    <row r="208" spans="4:27" ht="12.75">
      <c r="D208" s="40">
        <v>0</v>
      </c>
      <c r="F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</row>
    <row r="209" spans="4:27" ht="12.75">
      <c r="D209" s="40">
        <v>0</v>
      </c>
      <c r="F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</row>
    <row r="210" spans="4:27" ht="12.75">
      <c r="D210" s="40">
        <v>0</v>
      </c>
      <c r="F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</row>
    <row r="211" spans="4:27" ht="12.75">
      <c r="D211" s="40">
        <v>0</v>
      </c>
      <c r="F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0</v>
      </c>
      <c r="V211" s="40">
        <v>0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</row>
    <row r="212" spans="4:27" ht="12.75">
      <c r="D212" s="40">
        <v>0</v>
      </c>
      <c r="F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</row>
    <row r="213" spans="4:27" ht="12.75">
      <c r="D213" s="40">
        <v>0</v>
      </c>
      <c r="F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</row>
    <row r="214" spans="4:27" ht="12.75">
      <c r="D214" s="40">
        <v>0</v>
      </c>
      <c r="F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</row>
    <row r="215" spans="4:27" ht="12.75">
      <c r="D215" s="40">
        <v>0</v>
      </c>
      <c r="F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</row>
    <row r="216" spans="4:27" ht="12.75">
      <c r="D216" s="40">
        <v>0</v>
      </c>
      <c r="F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</row>
    <row r="217" spans="4:27" ht="12.75">
      <c r="D217" s="40">
        <v>0</v>
      </c>
      <c r="F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</row>
    <row r="218" spans="4:27" ht="12.75">
      <c r="D218" s="40">
        <v>0</v>
      </c>
      <c r="F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</row>
    <row r="219" spans="4:27" ht="12.75">
      <c r="D219" s="40">
        <v>0</v>
      </c>
      <c r="F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</row>
    <row r="220" spans="4:27" ht="12.75">
      <c r="D220" s="40">
        <v>0</v>
      </c>
      <c r="F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</row>
    <row r="221" spans="4:27" ht="12.75">
      <c r="D221" s="40">
        <v>0</v>
      </c>
      <c r="F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  <c r="Z221" s="40">
        <v>0</v>
      </c>
      <c r="AA221" s="40">
        <v>0</v>
      </c>
    </row>
    <row r="222" spans="4:27" ht="12.75">
      <c r="D222" s="40">
        <v>0</v>
      </c>
      <c r="F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</row>
    <row r="223" spans="4:27" ht="12.75">
      <c r="D223" s="40">
        <v>0</v>
      </c>
      <c r="F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</row>
    <row r="224" spans="4:27" ht="12.75">
      <c r="D224" s="40">
        <v>0</v>
      </c>
      <c r="F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</row>
    <row r="225" spans="4:27" ht="12.75">
      <c r="D225" s="40">
        <v>0</v>
      </c>
      <c r="F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</row>
    <row r="226" spans="4:27" ht="12.75">
      <c r="D226" s="40">
        <v>0</v>
      </c>
      <c r="F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</row>
    <row r="227" spans="4:27" ht="12.75">
      <c r="D227" s="40">
        <v>0</v>
      </c>
      <c r="F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</row>
    <row r="228" spans="4:27" ht="12.75">
      <c r="D228" s="40">
        <v>0</v>
      </c>
      <c r="F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</row>
    <row r="229" spans="4:27" ht="12.75">
      <c r="D229" s="40">
        <v>0</v>
      </c>
      <c r="F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40">
        <v>0</v>
      </c>
      <c r="Z229" s="40">
        <v>0</v>
      </c>
      <c r="AA229" s="40">
        <v>0</v>
      </c>
    </row>
    <row r="230" spans="4:27" ht="12.75">
      <c r="D230" s="40">
        <v>0</v>
      </c>
      <c r="F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</row>
    <row r="231" spans="4:27" ht="12.75">
      <c r="D231" s="40">
        <v>0</v>
      </c>
      <c r="F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0">
        <v>0</v>
      </c>
      <c r="X231" s="40">
        <v>0</v>
      </c>
      <c r="Y231" s="40">
        <v>0</v>
      </c>
      <c r="Z231" s="40">
        <v>0</v>
      </c>
      <c r="AA231" s="40">
        <v>0</v>
      </c>
    </row>
    <row r="232" spans="4:27" ht="12.75">
      <c r="D232" s="40">
        <v>0</v>
      </c>
      <c r="F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</row>
    <row r="233" spans="4:27" ht="12.75">
      <c r="D233" s="40">
        <v>0</v>
      </c>
      <c r="F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</row>
    <row r="234" spans="4:27" ht="12.75">
      <c r="D234" s="40">
        <v>0</v>
      </c>
      <c r="F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</row>
    <row r="235" spans="4:27" ht="12.75">
      <c r="D235" s="40">
        <v>0</v>
      </c>
      <c r="F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</row>
    <row r="236" spans="4:27" ht="12.75">
      <c r="D236" s="40">
        <v>0</v>
      </c>
      <c r="F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</row>
    <row r="237" spans="4:27" ht="12.75">
      <c r="D237" s="40">
        <v>0</v>
      </c>
      <c r="F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</row>
    <row r="238" spans="4:27" ht="12.75">
      <c r="D238" s="40">
        <v>0</v>
      </c>
      <c r="F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0</v>
      </c>
      <c r="Y238" s="40">
        <v>0</v>
      </c>
      <c r="Z238" s="40">
        <v>0</v>
      </c>
      <c r="AA238" s="40">
        <v>0</v>
      </c>
    </row>
    <row r="239" spans="4:27" ht="12.75">
      <c r="D239" s="40">
        <v>0</v>
      </c>
      <c r="F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</row>
    <row r="240" spans="4:27" ht="12.75">
      <c r="D240" s="40">
        <v>0</v>
      </c>
      <c r="F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</row>
    <row r="241" spans="4:27" ht="12.75">
      <c r="D241" s="40">
        <v>0</v>
      </c>
      <c r="F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0</v>
      </c>
      <c r="Y241" s="40">
        <v>0</v>
      </c>
      <c r="Z241" s="40">
        <v>0</v>
      </c>
      <c r="AA241" s="40">
        <v>0</v>
      </c>
    </row>
    <row r="242" spans="4:27" ht="12.75">
      <c r="D242" s="40">
        <v>0</v>
      </c>
      <c r="F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40">
        <v>0</v>
      </c>
      <c r="X242" s="40">
        <v>0</v>
      </c>
      <c r="Y242" s="40">
        <v>0</v>
      </c>
      <c r="Z242" s="40">
        <v>0</v>
      </c>
      <c r="AA242" s="40">
        <v>0</v>
      </c>
    </row>
    <row r="243" spans="4:27" ht="12.75">
      <c r="D243" s="40">
        <v>0</v>
      </c>
      <c r="F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  <c r="W243" s="40">
        <v>0</v>
      </c>
      <c r="X243" s="40">
        <v>0</v>
      </c>
      <c r="Y243" s="40">
        <v>0</v>
      </c>
      <c r="Z243" s="40">
        <v>0</v>
      </c>
      <c r="AA243" s="40">
        <v>0</v>
      </c>
    </row>
    <row r="244" spans="4:27" ht="12.75">
      <c r="D244" s="40">
        <v>0</v>
      </c>
      <c r="F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0</v>
      </c>
      <c r="Y244" s="40">
        <v>0</v>
      </c>
      <c r="Z244" s="40">
        <v>0</v>
      </c>
      <c r="AA244" s="40">
        <v>0</v>
      </c>
    </row>
    <row r="245" spans="4:27" ht="12.75">
      <c r="D245" s="40">
        <v>0</v>
      </c>
      <c r="F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40">
        <v>0</v>
      </c>
      <c r="Z245" s="40">
        <v>0</v>
      </c>
      <c r="AA245" s="40">
        <v>0</v>
      </c>
    </row>
    <row r="246" spans="4:27" ht="12.75">
      <c r="D246" s="40">
        <v>0</v>
      </c>
      <c r="F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0</v>
      </c>
      <c r="Y246" s="40">
        <v>0</v>
      </c>
      <c r="Z246" s="40">
        <v>0</v>
      </c>
      <c r="AA246" s="40">
        <v>0</v>
      </c>
    </row>
    <row r="247" spans="4:27" ht="12.75">
      <c r="D247" s="40">
        <v>0</v>
      </c>
      <c r="F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0</v>
      </c>
      <c r="W247" s="40">
        <v>0</v>
      </c>
      <c r="X247" s="40">
        <v>0</v>
      </c>
      <c r="Y247" s="40">
        <v>0</v>
      </c>
      <c r="Z247" s="40">
        <v>0</v>
      </c>
      <c r="AA247" s="40">
        <v>0</v>
      </c>
    </row>
    <row r="248" spans="4:27" ht="12.75">
      <c r="D248" s="40">
        <v>0</v>
      </c>
      <c r="F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0">
        <v>0</v>
      </c>
      <c r="V248" s="40">
        <v>0</v>
      </c>
      <c r="W248" s="40">
        <v>0</v>
      </c>
      <c r="X248" s="40">
        <v>0</v>
      </c>
      <c r="Y248" s="40">
        <v>0</v>
      </c>
      <c r="Z248" s="40">
        <v>0</v>
      </c>
      <c r="AA248" s="40">
        <v>0</v>
      </c>
    </row>
    <row r="249" spans="4:27" ht="12.75">
      <c r="D249" s="40">
        <v>0</v>
      </c>
      <c r="F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0</v>
      </c>
      <c r="X249" s="40">
        <v>0</v>
      </c>
      <c r="Y249" s="40">
        <v>0</v>
      </c>
      <c r="Z249" s="40">
        <v>0</v>
      </c>
      <c r="AA249" s="40">
        <v>0</v>
      </c>
    </row>
    <row r="250" spans="4:27" ht="12.75">
      <c r="D250" s="40">
        <v>0</v>
      </c>
      <c r="F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40">
        <v>0</v>
      </c>
      <c r="X250" s="40">
        <v>0</v>
      </c>
      <c r="Y250" s="40">
        <v>0</v>
      </c>
      <c r="Z250" s="40">
        <v>0</v>
      </c>
      <c r="AA250" s="40">
        <v>0</v>
      </c>
    </row>
    <row r="251" spans="4:27" ht="12.75">
      <c r="D251" s="40">
        <v>0</v>
      </c>
      <c r="F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  <c r="Z251" s="40">
        <v>0</v>
      </c>
      <c r="AA251" s="40">
        <v>0</v>
      </c>
    </row>
    <row r="252" spans="4:27" ht="12.75">
      <c r="D252" s="40">
        <v>0</v>
      </c>
      <c r="F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</row>
    <row r="253" spans="4:27" ht="12.75">
      <c r="D253" s="40">
        <v>0</v>
      </c>
      <c r="F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40">
        <v>0</v>
      </c>
      <c r="Z253" s="40">
        <v>0</v>
      </c>
      <c r="AA253" s="40">
        <v>0</v>
      </c>
    </row>
    <row r="254" spans="4:27" ht="12.75">
      <c r="D254" s="40">
        <v>0</v>
      </c>
      <c r="F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0</v>
      </c>
      <c r="V254" s="40">
        <v>0</v>
      </c>
      <c r="W254" s="40">
        <v>0</v>
      </c>
      <c r="X254" s="40">
        <v>0</v>
      </c>
      <c r="Y254" s="40">
        <v>0</v>
      </c>
      <c r="Z254" s="40">
        <v>0</v>
      </c>
      <c r="AA254" s="40">
        <v>0</v>
      </c>
    </row>
    <row r="255" spans="4:27" ht="12.75">
      <c r="D255" s="40">
        <v>0</v>
      </c>
      <c r="F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0">
        <v>0</v>
      </c>
      <c r="X255" s="40">
        <v>0</v>
      </c>
      <c r="Y255" s="40">
        <v>0</v>
      </c>
      <c r="Z255" s="40">
        <v>0</v>
      </c>
      <c r="AA255" s="40">
        <v>0</v>
      </c>
    </row>
    <row r="256" spans="4:27" ht="12.75">
      <c r="D256" s="40">
        <v>0</v>
      </c>
      <c r="F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40">
        <v>0</v>
      </c>
      <c r="X256" s="40">
        <v>0</v>
      </c>
      <c r="Y256" s="40">
        <v>0</v>
      </c>
      <c r="Z256" s="40">
        <v>0</v>
      </c>
      <c r="AA256" s="40">
        <v>0</v>
      </c>
    </row>
    <row r="257" spans="4:27" ht="12.75">
      <c r="D257" s="40">
        <v>0</v>
      </c>
      <c r="F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  <c r="Z257" s="40">
        <v>0</v>
      </c>
      <c r="AA257" s="40">
        <v>0</v>
      </c>
    </row>
    <row r="258" spans="4:27" ht="12.75">
      <c r="D258" s="40">
        <v>0</v>
      </c>
      <c r="F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40">
        <v>0</v>
      </c>
      <c r="Z258" s="40">
        <v>0</v>
      </c>
      <c r="AA258" s="40">
        <v>0</v>
      </c>
    </row>
    <row r="259" spans="4:27" ht="12.75">
      <c r="D259" s="40">
        <v>0</v>
      </c>
      <c r="F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0</v>
      </c>
      <c r="W259" s="40">
        <v>0</v>
      </c>
      <c r="X259" s="40">
        <v>0</v>
      </c>
      <c r="Y259" s="40">
        <v>0</v>
      </c>
      <c r="Z259" s="40">
        <v>0</v>
      </c>
      <c r="AA259" s="40">
        <v>0</v>
      </c>
    </row>
    <row r="260" spans="4:27" ht="12.75">
      <c r="D260" s="40">
        <v>0</v>
      </c>
      <c r="F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</v>
      </c>
      <c r="X260" s="40">
        <v>0</v>
      </c>
      <c r="Y260" s="40">
        <v>0</v>
      </c>
      <c r="Z260" s="40">
        <v>0</v>
      </c>
      <c r="AA260" s="40">
        <v>0</v>
      </c>
    </row>
    <row r="261" spans="4:27" ht="12.75">
      <c r="D261" s="40">
        <v>0</v>
      </c>
      <c r="F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>
        <v>0</v>
      </c>
      <c r="Z261" s="40">
        <v>0</v>
      </c>
      <c r="AA261" s="40">
        <v>0</v>
      </c>
    </row>
    <row r="262" spans="4:27" ht="12.75">
      <c r="D262" s="40">
        <v>0</v>
      </c>
      <c r="F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</row>
    <row r="263" spans="4:27" ht="12.75">
      <c r="D263" s="40">
        <v>0</v>
      </c>
      <c r="F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  <c r="Z263" s="40">
        <v>0</v>
      </c>
      <c r="AA263" s="40">
        <v>0</v>
      </c>
    </row>
    <row r="264" spans="4:27" ht="12.75">
      <c r="D264" s="40">
        <v>0</v>
      </c>
      <c r="F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0">
        <v>0</v>
      </c>
      <c r="Z264" s="40">
        <v>0</v>
      </c>
      <c r="AA264" s="40">
        <v>0</v>
      </c>
    </row>
    <row r="265" spans="4:27" ht="12.75">
      <c r="D265" s="40">
        <v>0</v>
      </c>
      <c r="F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40">
        <v>0</v>
      </c>
      <c r="X265" s="40">
        <v>0</v>
      </c>
      <c r="Y265" s="40">
        <v>0</v>
      </c>
      <c r="Z265" s="40">
        <v>0</v>
      </c>
      <c r="AA265" s="40">
        <v>0</v>
      </c>
    </row>
    <row r="266" spans="4:27" ht="12.75">
      <c r="D266" s="40">
        <v>0</v>
      </c>
      <c r="F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40">
        <v>0</v>
      </c>
      <c r="V266" s="40">
        <v>0</v>
      </c>
      <c r="W266" s="40">
        <v>0</v>
      </c>
      <c r="X266" s="40">
        <v>0</v>
      </c>
      <c r="Y266" s="40">
        <v>0</v>
      </c>
      <c r="Z266" s="40">
        <v>0</v>
      </c>
      <c r="AA266" s="40">
        <v>0</v>
      </c>
    </row>
    <row r="267" spans="4:27" ht="12.75">
      <c r="D267" s="40">
        <v>0</v>
      </c>
      <c r="F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0">
        <v>0</v>
      </c>
      <c r="V267" s="40">
        <v>0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</row>
    <row r="268" spans="4:27" ht="12.75">
      <c r="D268" s="40">
        <v>0</v>
      </c>
      <c r="F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0</v>
      </c>
      <c r="U268" s="40">
        <v>0</v>
      </c>
      <c r="V268" s="40">
        <v>0</v>
      </c>
      <c r="W268" s="40">
        <v>0</v>
      </c>
      <c r="X268" s="40">
        <v>0</v>
      </c>
      <c r="Y268" s="40">
        <v>0</v>
      </c>
      <c r="Z268" s="40">
        <v>0</v>
      </c>
      <c r="AA268" s="40">
        <v>0</v>
      </c>
    </row>
    <row r="269" spans="4:27" ht="12.75">
      <c r="D269" s="40">
        <v>0</v>
      </c>
      <c r="F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  <c r="Z269" s="40">
        <v>0</v>
      </c>
      <c r="AA269" s="40">
        <v>0</v>
      </c>
    </row>
    <row r="270" spans="4:27" ht="12.75">
      <c r="D270" s="40">
        <v>0</v>
      </c>
      <c r="F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40">
        <v>0</v>
      </c>
      <c r="Z270" s="40">
        <v>0</v>
      </c>
      <c r="AA270" s="40">
        <v>0</v>
      </c>
    </row>
    <row r="271" spans="4:27" ht="12.75">
      <c r="D271" s="40">
        <v>0</v>
      </c>
      <c r="F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40">
        <v>0</v>
      </c>
      <c r="Z271" s="40">
        <v>0</v>
      </c>
      <c r="AA271" s="40">
        <v>0</v>
      </c>
    </row>
    <row r="272" spans="4:27" ht="12.75">
      <c r="D272" s="40">
        <v>0</v>
      </c>
      <c r="F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40">
        <v>0</v>
      </c>
      <c r="V272" s="40">
        <v>0</v>
      </c>
      <c r="W272" s="40">
        <v>0</v>
      </c>
      <c r="X272" s="40">
        <v>0</v>
      </c>
      <c r="Y272" s="40">
        <v>0</v>
      </c>
      <c r="Z272" s="40">
        <v>0</v>
      </c>
      <c r="AA272" s="40">
        <v>0</v>
      </c>
    </row>
    <row r="273" spans="4:27" ht="12.75">
      <c r="D273" s="40">
        <v>0</v>
      </c>
      <c r="F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0">
        <v>0</v>
      </c>
      <c r="X273" s="40">
        <v>0</v>
      </c>
      <c r="Y273" s="40">
        <v>0</v>
      </c>
      <c r="Z273" s="40">
        <v>0</v>
      </c>
      <c r="AA273" s="40">
        <v>0</v>
      </c>
    </row>
    <row r="274" spans="4:27" ht="12.75">
      <c r="D274" s="40">
        <v>0</v>
      </c>
      <c r="F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40">
        <v>0</v>
      </c>
      <c r="Z274" s="40">
        <v>0</v>
      </c>
      <c r="AA274" s="40">
        <v>0</v>
      </c>
    </row>
    <row r="275" spans="4:27" ht="12.75">
      <c r="D275" s="40">
        <v>0</v>
      </c>
      <c r="F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  <c r="Z275" s="40">
        <v>0</v>
      </c>
      <c r="AA275" s="40">
        <v>0</v>
      </c>
    </row>
    <row r="276" spans="4:27" ht="12.75">
      <c r="D276" s="40">
        <v>0</v>
      </c>
      <c r="F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0">
        <v>0</v>
      </c>
      <c r="Z276" s="40">
        <v>0</v>
      </c>
      <c r="AA276" s="40">
        <v>0</v>
      </c>
    </row>
    <row r="277" spans="4:27" ht="12.75">
      <c r="D277" s="40">
        <v>0</v>
      </c>
      <c r="F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40">
        <v>0</v>
      </c>
      <c r="Z277" s="40">
        <v>0</v>
      </c>
      <c r="AA277" s="40">
        <v>0</v>
      </c>
    </row>
    <row r="278" spans="4:27" ht="12.75">
      <c r="D278" s="40">
        <v>0</v>
      </c>
      <c r="F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</row>
    <row r="279" spans="4:27" ht="12.75">
      <c r="D279" s="40">
        <v>0</v>
      </c>
      <c r="F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40">
        <v>0</v>
      </c>
      <c r="Z279" s="40">
        <v>0</v>
      </c>
      <c r="AA279" s="40">
        <v>0</v>
      </c>
    </row>
    <row r="280" spans="4:27" ht="12.75">
      <c r="D280" s="40">
        <v>0</v>
      </c>
      <c r="F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0</v>
      </c>
      <c r="Y280" s="40">
        <v>0</v>
      </c>
      <c r="Z280" s="40">
        <v>0</v>
      </c>
      <c r="AA280" s="40">
        <v>0</v>
      </c>
    </row>
    <row r="281" spans="4:27" ht="12.75">
      <c r="D281" s="40">
        <v>0</v>
      </c>
      <c r="F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  <c r="Z281" s="40">
        <v>0</v>
      </c>
      <c r="AA281" s="40">
        <v>0</v>
      </c>
    </row>
    <row r="282" spans="4:27" ht="12.75">
      <c r="D282" s="40">
        <v>0</v>
      </c>
      <c r="F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40">
        <v>0</v>
      </c>
      <c r="Z282" s="40">
        <v>0</v>
      </c>
      <c r="AA282" s="40">
        <v>0</v>
      </c>
    </row>
    <row r="283" spans="4:27" ht="12.75">
      <c r="D283" s="40">
        <v>0</v>
      </c>
      <c r="F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40">
        <v>0</v>
      </c>
      <c r="Z283" s="40">
        <v>0</v>
      </c>
      <c r="AA283" s="40">
        <v>0</v>
      </c>
    </row>
    <row r="284" spans="4:27" ht="12.75">
      <c r="D284" s="40">
        <v>0</v>
      </c>
      <c r="F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40">
        <v>0</v>
      </c>
      <c r="Z284" s="40">
        <v>0</v>
      </c>
      <c r="AA284" s="40">
        <v>0</v>
      </c>
    </row>
    <row r="285" spans="4:27" ht="12.75">
      <c r="D285" s="40">
        <v>0</v>
      </c>
      <c r="F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0</v>
      </c>
      <c r="Y285" s="40">
        <v>0</v>
      </c>
      <c r="Z285" s="40">
        <v>0</v>
      </c>
      <c r="AA285" s="40">
        <v>0</v>
      </c>
    </row>
    <row r="286" spans="4:27" ht="12.75">
      <c r="D286" s="40">
        <v>0</v>
      </c>
      <c r="F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0</v>
      </c>
      <c r="Y286" s="40">
        <v>0</v>
      </c>
      <c r="Z286" s="40">
        <v>0</v>
      </c>
      <c r="AA286" s="40">
        <v>0</v>
      </c>
    </row>
    <row r="287" spans="4:27" ht="12.75">
      <c r="D287" s="40">
        <v>0</v>
      </c>
      <c r="F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  <c r="Z287" s="40">
        <v>0</v>
      </c>
      <c r="AA287" s="40">
        <v>0</v>
      </c>
    </row>
    <row r="288" spans="4:27" ht="12.75">
      <c r="D288" s="40">
        <v>0</v>
      </c>
      <c r="F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  <c r="Z288" s="40">
        <v>0</v>
      </c>
      <c r="AA288" s="40">
        <v>0</v>
      </c>
    </row>
    <row r="289" spans="4:27" ht="12.75">
      <c r="D289" s="40">
        <v>0</v>
      </c>
      <c r="F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0">
        <v>0</v>
      </c>
      <c r="X289" s="40">
        <v>0</v>
      </c>
      <c r="Y289" s="40">
        <v>0</v>
      </c>
      <c r="Z289" s="40">
        <v>0</v>
      </c>
      <c r="AA289" s="40">
        <v>0</v>
      </c>
    </row>
    <row r="290" spans="4:27" ht="12.75">
      <c r="D290" s="40">
        <v>0</v>
      </c>
      <c r="F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40">
        <v>0</v>
      </c>
      <c r="V290" s="40">
        <v>0</v>
      </c>
      <c r="W290" s="40">
        <v>0</v>
      </c>
      <c r="X290" s="40">
        <v>0</v>
      </c>
      <c r="Y290" s="40">
        <v>0</v>
      </c>
      <c r="Z290" s="40">
        <v>0</v>
      </c>
      <c r="AA290" s="40">
        <v>0</v>
      </c>
    </row>
    <row r="291" spans="4:27" ht="12.75">
      <c r="D291" s="40">
        <v>0</v>
      </c>
      <c r="F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0</v>
      </c>
      <c r="W291" s="40">
        <v>0</v>
      </c>
      <c r="X291" s="40">
        <v>0</v>
      </c>
      <c r="Y291" s="40">
        <v>0</v>
      </c>
      <c r="Z291" s="40">
        <v>0</v>
      </c>
      <c r="AA291" s="40">
        <v>0</v>
      </c>
    </row>
    <row r="292" spans="4:27" ht="12.75">
      <c r="D292" s="40">
        <v>0</v>
      </c>
      <c r="F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0</v>
      </c>
      <c r="Y292" s="40">
        <v>0</v>
      </c>
      <c r="Z292" s="40">
        <v>0</v>
      </c>
      <c r="AA292" s="40">
        <v>0</v>
      </c>
    </row>
    <row r="293" spans="4:27" ht="12.75">
      <c r="D293" s="40">
        <v>0</v>
      </c>
      <c r="F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40">
        <v>0</v>
      </c>
      <c r="Z293" s="40">
        <v>0</v>
      </c>
      <c r="AA293" s="40">
        <v>0</v>
      </c>
    </row>
    <row r="294" spans="4:27" ht="12.75">
      <c r="D294" s="40">
        <v>0</v>
      </c>
      <c r="F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</v>
      </c>
      <c r="X294" s="40">
        <v>0</v>
      </c>
      <c r="Y294" s="40">
        <v>0</v>
      </c>
      <c r="Z294" s="40">
        <v>0</v>
      </c>
      <c r="AA294" s="40">
        <v>0</v>
      </c>
    </row>
    <row r="295" spans="4:27" ht="12.75">
      <c r="D295" s="40">
        <v>0</v>
      </c>
      <c r="F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0</v>
      </c>
      <c r="V295" s="40">
        <v>0</v>
      </c>
      <c r="W295" s="40">
        <v>0</v>
      </c>
      <c r="X295" s="40">
        <v>0</v>
      </c>
      <c r="Y295" s="40">
        <v>0</v>
      </c>
      <c r="Z295" s="40">
        <v>0</v>
      </c>
      <c r="AA295" s="40">
        <v>0</v>
      </c>
    </row>
    <row r="296" spans="4:27" ht="12.75">
      <c r="D296" s="40">
        <v>0</v>
      </c>
      <c r="F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0</v>
      </c>
      <c r="X296" s="40">
        <v>0</v>
      </c>
      <c r="Y296" s="40">
        <v>0</v>
      </c>
      <c r="Z296" s="40">
        <v>0</v>
      </c>
      <c r="AA296" s="40">
        <v>0</v>
      </c>
    </row>
    <row r="297" spans="4:27" ht="12.75">
      <c r="D297" s="40">
        <v>0</v>
      </c>
      <c r="F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40">
        <v>0</v>
      </c>
      <c r="Z297" s="40">
        <v>0</v>
      </c>
      <c r="AA297" s="40">
        <v>0</v>
      </c>
    </row>
    <row r="298" spans="4:27" ht="12.75">
      <c r="D298" s="40">
        <v>0</v>
      </c>
      <c r="F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0">
        <v>0</v>
      </c>
      <c r="X298" s="40">
        <v>0</v>
      </c>
      <c r="Y298" s="40">
        <v>0</v>
      </c>
      <c r="Z298" s="40">
        <v>0</v>
      </c>
      <c r="AA298" s="40">
        <v>0</v>
      </c>
    </row>
    <row r="299" spans="4:27" ht="12.75">
      <c r="D299" s="40">
        <v>0</v>
      </c>
      <c r="F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0</v>
      </c>
      <c r="Z299" s="40">
        <v>0</v>
      </c>
      <c r="AA299" s="40">
        <v>0</v>
      </c>
    </row>
    <row r="300" spans="4:27" ht="12.75">
      <c r="D300" s="40">
        <v>0</v>
      </c>
      <c r="F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0</v>
      </c>
      <c r="X300" s="40">
        <v>0</v>
      </c>
      <c r="Y300" s="40">
        <v>0</v>
      </c>
      <c r="Z300" s="40">
        <v>0</v>
      </c>
      <c r="AA300" s="40">
        <v>0</v>
      </c>
    </row>
    <row r="301" spans="4:27" ht="12.75">
      <c r="D301" s="40">
        <v>0</v>
      </c>
      <c r="F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0">
        <v>0</v>
      </c>
      <c r="X301" s="40">
        <v>0</v>
      </c>
      <c r="Y301" s="40">
        <v>0</v>
      </c>
      <c r="Z301" s="40">
        <v>0</v>
      </c>
      <c r="AA301" s="40">
        <v>0</v>
      </c>
    </row>
    <row r="302" spans="4:27" ht="12.75">
      <c r="D302" s="40">
        <v>0</v>
      </c>
      <c r="F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0</v>
      </c>
      <c r="X302" s="40">
        <v>0</v>
      </c>
      <c r="Y302" s="40">
        <v>0</v>
      </c>
      <c r="Z302" s="40">
        <v>0</v>
      </c>
      <c r="AA302" s="40">
        <v>0</v>
      </c>
    </row>
    <row r="303" spans="4:27" ht="12.75">
      <c r="D303" s="40">
        <v>0</v>
      </c>
      <c r="F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0">
        <v>0</v>
      </c>
      <c r="V303" s="40">
        <v>0</v>
      </c>
      <c r="W303" s="40">
        <v>0</v>
      </c>
      <c r="X303" s="40">
        <v>0</v>
      </c>
      <c r="Y303" s="40">
        <v>0</v>
      </c>
      <c r="Z303" s="40">
        <v>0</v>
      </c>
      <c r="AA303" s="40">
        <v>0</v>
      </c>
    </row>
    <row r="304" spans="4:27" ht="12.75">
      <c r="D304" s="40">
        <v>0</v>
      </c>
      <c r="F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40">
        <v>0</v>
      </c>
      <c r="V304" s="40">
        <v>0</v>
      </c>
      <c r="W304" s="40">
        <v>0</v>
      </c>
      <c r="X304" s="40">
        <v>0</v>
      </c>
      <c r="Y304" s="40">
        <v>0</v>
      </c>
      <c r="Z304" s="40">
        <v>0</v>
      </c>
      <c r="AA304" s="40">
        <v>0</v>
      </c>
    </row>
    <row r="305" spans="4:27" ht="12.75">
      <c r="D305" s="40">
        <v>0</v>
      </c>
      <c r="F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  <c r="Z305" s="40">
        <v>0</v>
      </c>
      <c r="AA305" s="40">
        <v>0</v>
      </c>
    </row>
    <row r="306" spans="4:27" ht="12.75">
      <c r="D306" s="40">
        <v>0</v>
      </c>
      <c r="F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0">
        <v>0</v>
      </c>
      <c r="X306" s="40">
        <v>0</v>
      </c>
      <c r="Y306" s="40">
        <v>0</v>
      </c>
      <c r="Z306" s="40">
        <v>0</v>
      </c>
      <c r="AA306" s="40">
        <v>0</v>
      </c>
    </row>
    <row r="307" spans="4:27" ht="12.75">
      <c r="D307" s="40">
        <v>0</v>
      </c>
      <c r="F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  <c r="W307" s="40">
        <v>0</v>
      </c>
      <c r="X307" s="40">
        <v>0</v>
      </c>
      <c r="Y307" s="40">
        <v>0</v>
      </c>
      <c r="Z307" s="40">
        <v>0</v>
      </c>
      <c r="AA307" s="40">
        <v>0</v>
      </c>
    </row>
    <row r="308" spans="4:27" ht="12.75">
      <c r="D308" s="40">
        <v>0</v>
      </c>
      <c r="F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  <c r="V308" s="40">
        <v>0</v>
      </c>
      <c r="W308" s="40">
        <v>0</v>
      </c>
      <c r="X308" s="40">
        <v>0</v>
      </c>
      <c r="Y308" s="40">
        <v>0</v>
      </c>
      <c r="Z308" s="40">
        <v>0</v>
      </c>
      <c r="AA308" s="40">
        <v>0</v>
      </c>
    </row>
    <row r="309" spans="4:27" ht="12.75">
      <c r="D309" s="40">
        <v>0</v>
      </c>
      <c r="F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0</v>
      </c>
      <c r="V309" s="40">
        <v>0</v>
      </c>
      <c r="W309" s="40">
        <v>0</v>
      </c>
      <c r="X309" s="40">
        <v>0</v>
      </c>
      <c r="Y309" s="40">
        <v>0</v>
      </c>
      <c r="Z309" s="40">
        <v>0</v>
      </c>
      <c r="AA309" s="40">
        <v>0</v>
      </c>
    </row>
    <row r="310" spans="4:27" ht="12.75">
      <c r="D310" s="40">
        <v>0</v>
      </c>
      <c r="F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40">
        <v>0</v>
      </c>
      <c r="Z310" s="40">
        <v>0</v>
      </c>
      <c r="AA310" s="40">
        <v>0</v>
      </c>
    </row>
    <row r="311" spans="4:27" ht="12.75">
      <c r="D311" s="40">
        <v>0</v>
      </c>
      <c r="F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  <c r="Z311" s="40">
        <v>0</v>
      </c>
      <c r="AA311" s="40">
        <v>0</v>
      </c>
    </row>
    <row r="312" spans="4:27" ht="12.75">
      <c r="D312" s="40">
        <v>0</v>
      </c>
      <c r="F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40">
        <v>0</v>
      </c>
      <c r="Z312" s="40">
        <v>0</v>
      </c>
      <c r="AA312" s="40">
        <v>0</v>
      </c>
    </row>
    <row r="313" spans="4:27" ht="12.75">
      <c r="D313" s="40">
        <v>0</v>
      </c>
      <c r="F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40">
        <v>0</v>
      </c>
      <c r="X313" s="40">
        <v>0</v>
      </c>
      <c r="Y313" s="40">
        <v>0</v>
      </c>
      <c r="Z313" s="40">
        <v>0</v>
      </c>
      <c r="AA313" s="40">
        <v>0</v>
      </c>
    </row>
    <row r="314" spans="4:27" ht="12.75">
      <c r="D314" s="40">
        <v>0</v>
      </c>
      <c r="F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0">
        <v>0</v>
      </c>
      <c r="X314" s="40">
        <v>0</v>
      </c>
      <c r="Y314" s="40">
        <v>0</v>
      </c>
      <c r="Z314" s="40">
        <v>0</v>
      </c>
      <c r="AA314" s="40">
        <v>0</v>
      </c>
    </row>
    <row r="315" spans="4:27" ht="12.75">
      <c r="D315" s="40">
        <v>0</v>
      </c>
      <c r="F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0">
        <v>0</v>
      </c>
      <c r="X315" s="40">
        <v>0</v>
      </c>
      <c r="Y315" s="40">
        <v>0</v>
      </c>
      <c r="Z315" s="40">
        <v>0</v>
      </c>
      <c r="AA315" s="40">
        <v>0</v>
      </c>
    </row>
    <row r="316" spans="4:27" ht="12.75">
      <c r="D316" s="40">
        <v>0</v>
      </c>
      <c r="F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40">
        <v>0</v>
      </c>
      <c r="Z316" s="40">
        <v>0</v>
      </c>
      <c r="AA316" s="40">
        <v>0</v>
      </c>
    </row>
    <row r="317" spans="4:27" ht="12.75">
      <c r="D317" s="40">
        <v>0</v>
      </c>
      <c r="F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  <c r="Z317" s="40">
        <v>0</v>
      </c>
      <c r="AA317" s="40">
        <v>0</v>
      </c>
    </row>
    <row r="318" spans="4:27" ht="12.75">
      <c r="D318" s="40">
        <v>0</v>
      </c>
      <c r="F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40">
        <v>0</v>
      </c>
      <c r="Z318" s="40">
        <v>0</v>
      </c>
      <c r="AA318" s="40">
        <v>0</v>
      </c>
    </row>
    <row r="319" spans="4:27" ht="12.75">
      <c r="D319" s="40">
        <v>0</v>
      </c>
      <c r="F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0">
        <v>0</v>
      </c>
      <c r="X319" s="40">
        <v>0</v>
      </c>
      <c r="Y319" s="40">
        <v>0</v>
      </c>
      <c r="Z319" s="40">
        <v>0</v>
      </c>
      <c r="AA319" s="40">
        <v>0</v>
      </c>
    </row>
    <row r="320" spans="4:27" ht="12.75">
      <c r="D320" s="40">
        <v>0</v>
      </c>
      <c r="F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0">
        <v>0</v>
      </c>
      <c r="X320" s="40">
        <v>0</v>
      </c>
      <c r="Y320" s="40">
        <v>0</v>
      </c>
      <c r="Z320" s="40">
        <v>0</v>
      </c>
      <c r="AA320" s="40">
        <v>0</v>
      </c>
    </row>
    <row r="321" spans="4:27" ht="12.75">
      <c r="D321" s="40">
        <v>0</v>
      </c>
      <c r="F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0">
        <v>0</v>
      </c>
      <c r="X321" s="40">
        <v>0</v>
      </c>
      <c r="Y321" s="40">
        <v>0</v>
      </c>
      <c r="Z321" s="40">
        <v>0</v>
      </c>
      <c r="AA321" s="40">
        <v>0</v>
      </c>
    </row>
    <row r="322" spans="4:27" ht="12.75">
      <c r="D322" s="40">
        <v>0</v>
      </c>
      <c r="F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0">
        <v>0</v>
      </c>
      <c r="V322" s="40">
        <v>0</v>
      </c>
      <c r="W322" s="40">
        <v>0</v>
      </c>
      <c r="X322" s="40">
        <v>0</v>
      </c>
      <c r="Y322" s="40">
        <v>0</v>
      </c>
      <c r="Z322" s="40">
        <v>0</v>
      </c>
      <c r="AA322" s="40">
        <v>0</v>
      </c>
    </row>
    <row r="323" spans="4:27" ht="12.75">
      <c r="D323" s="40">
        <v>0</v>
      </c>
      <c r="F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  <c r="Z323" s="40">
        <v>0</v>
      </c>
      <c r="AA323" s="40">
        <v>0</v>
      </c>
    </row>
    <row r="324" spans="4:27" ht="12.75">
      <c r="D324" s="40">
        <v>0</v>
      </c>
      <c r="F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0">
        <v>0</v>
      </c>
      <c r="X324" s="40">
        <v>0</v>
      </c>
      <c r="Y324" s="40">
        <v>0</v>
      </c>
      <c r="Z324" s="40">
        <v>0</v>
      </c>
      <c r="AA324" s="40">
        <v>0</v>
      </c>
    </row>
    <row r="325" spans="4:27" ht="12.75">
      <c r="D325" s="40">
        <v>0</v>
      </c>
      <c r="F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40">
        <v>0</v>
      </c>
      <c r="V325" s="40">
        <v>0</v>
      </c>
      <c r="W325" s="40">
        <v>0</v>
      </c>
      <c r="X325" s="40">
        <v>0</v>
      </c>
      <c r="Y325" s="40">
        <v>0</v>
      </c>
      <c r="Z325" s="40">
        <v>0</v>
      </c>
      <c r="AA325" s="40">
        <v>0</v>
      </c>
    </row>
    <row r="326" spans="4:27" ht="12.75">
      <c r="D326" s="40">
        <v>0</v>
      </c>
      <c r="F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0</v>
      </c>
      <c r="W326" s="40">
        <v>0</v>
      </c>
      <c r="X326" s="40">
        <v>0</v>
      </c>
      <c r="Y326" s="40">
        <v>0</v>
      </c>
      <c r="Z326" s="40">
        <v>0</v>
      </c>
      <c r="AA326" s="40">
        <v>0</v>
      </c>
    </row>
    <row r="327" spans="4:27" ht="12.75">
      <c r="D327" s="40">
        <v>0</v>
      </c>
      <c r="F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0</v>
      </c>
      <c r="W327" s="40">
        <v>0</v>
      </c>
      <c r="X327" s="40">
        <v>0</v>
      </c>
      <c r="Y327" s="40">
        <v>0</v>
      </c>
      <c r="Z327" s="40">
        <v>0</v>
      </c>
      <c r="AA327" s="40">
        <v>0</v>
      </c>
    </row>
    <row r="328" spans="4:27" ht="12.75">
      <c r="D328" s="40">
        <v>0</v>
      </c>
      <c r="F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0">
        <v>0</v>
      </c>
      <c r="X328" s="40">
        <v>0</v>
      </c>
      <c r="Y328" s="40">
        <v>0</v>
      </c>
      <c r="Z328" s="40">
        <v>0</v>
      </c>
      <c r="AA328" s="40">
        <v>0</v>
      </c>
    </row>
    <row r="329" spans="4:27" ht="12.75">
      <c r="D329" s="40">
        <v>0</v>
      </c>
      <c r="F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  <c r="Z329" s="40">
        <v>0</v>
      </c>
      <c r="AA329" s="40">
        <v>0</v>
      </c>
    </row>
    <row r="330" spans="4:27" ht="12.75">
      <c r="D330" s="40">
        <v>0</v>
      </c>
      <c r="F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40">
        <v>0</v>
      </c>
      <c r="X330" s="40">
        <v>0</v>
      </c>
      <c r="Y330" s="40">
        <v>0</v>
      </c>
      <c r="Z330" s="40">
        <v>0</v>
      </c>
      <c r="AA330" s="40">
        <v>0</v>
      </c>
    </row>
    <row r="331" spans="4:27" ht="12.75">
      <c r="D331" s="40">
        <v>0</v>
      </c>
      <c r="F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0</v>
      </c>
      <c r="U331" s="40">
        <v>0</v>
      </c>
      <c r="V331" s="40">
        <v>0</v>
      </c>
      <c r="W331" s="40">
        <v>0</v>
      </c>
      <c r="X331" s="40">
        <v>0</v>
      </c>
      <c r="Y331" s="40">
        <v>0</v>
      </c>
      <c r="Z331" s="40">
        <v>0</v>
      </c>
      <c r="AA331" s="40">
        <v>0</v>
      </c>
    </row>
    <row r="332" spans="4:27" ht="12.75">
      <c r="D332" s="40">
        <v>0</v>
      </c>
      <c r="F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0">
        <v>0</v>
      </c>
      <c r="V332" s="40">
        <v>0</v>
      </c>
      <c r="W332" s="40">
        <v>0</v>
      </c>
      <c r="X332" s="40">
        <v>0</v>
      </c>
      <c r="Y332" s="40">
        <v>0</v>
      </c>
      <c r="Z332" s="40">
        <v>0</v>
      </c>
      <c r="AA332" s="40">
        <v>0</v>
      </c>
    </row>
    <row r="333" spans="4:27" ht="12.75">
      <c r="D333" s="40">
        <v>0</v>
      </c>
      <c r="F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0">
        <v>0</v>
      </c>
      <c r="X333" s="40">
        <v>0</v>
      </c>
      <c r="Y333" s="40">
        <v>0</v>
      </c>
      <c r="Z333" s="40">
        <v>0</v>
      </c>
      <c r="AA333" s="40">
        <v>0</v>
      </c>
    </row>
    <row r="334" spans="4:27" ht="12.75">
      <c r="D334" s="40">
        <v>0</v>
      </c>
      <c r="F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40">
        <v>0</v>
      </c>
      <c r="Z334" s="40">
        <v>0</v>
      </c>
      <c r="AA334" s="40">
        <v>0</v>
      </c>
    </row>
    <row r="335" spans="4:27" ht="12.75">
      <c r="D335" s="40">
        <v>0</v>
      </c>
      <c r="F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  <c r="Z335" s="40">
        <v>0</v>
      </c>
      <c r="AA335" s="40">
        <v>0</v>
      </c>
    </row>
    <row r="336" spans="4:27" ht="12.75">
      <c r="D336" s="40">
        <v>0</v>
      </c>
      <c r="F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0">
        <v>0</v>
      </c>
      <c r="Z336" s="40">
        <v>0</v>
      </c>
      <c r="AA336" s="40">
        <v>0</v>
      </c>
    </row>
    <row r="337" spans="4:27" ht="12.75">
      <c r="D337" s="40">
        <v>0</v>
      </c>
      <c r="F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40">
        <v>0</v>
      </c>
      <c r="Z337" s="40">
        <v>0</v>
      </c>
      <c r="AA337" s="40">
        <v>0</v>
      </c>
    </row>
    <row r="338" spans="4:27" ht="12.75">
      <c r="D338" s="40">
        <v>0</v>
      </c>
      <c r="F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  <c r="U338" s="40">
        <v>0</v>
      </c>
      <c r="V338" s="40">
        <v>0</v>
      </c>
      <c r="W338" s="40">
        <v>0</v>
      </c>
      <c r="X338" s="40">
        <v>0</v>
      </c>
      <c r="Y338" s="40">
        <v>0</v>
      </c>
      <c r="Z338" s="40">
        <v>0</v>
      </c>
      <c r="AA338" s="40">
        <v>0</v>
      </c>
    </row>
    <row r="339" spans="4:27" ht="12.75">
      <c r="D339" s="40">
        <v>0</v>
      </c>
      <c r="F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0</v>
      </c>
      <c r="V339" s="40">
        <v>0</v>
      </c>
      <c r="W339" s="40">
        <v>0</v>
      </c>
      <c r="X339" s="40">
        <v>0</v>
      </c>
      <c r="Y339" s="40">
        <v>0</v>
      </c>
      <c r="Z339" s="40">
        <v>0</v>
      </c>
      <c r="AA339" s="40">
        <v>0</v>
      </c>
    </row>
    <row r="340" spans="4:27" ht="12.75">
      <c r="D340" s="40">
        <v>0</v>
      </c>
      <c r="F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0">
        <v>0</v>
      </c>
      <c r="V340" s="40">
        <v>0</v>
      </c>
      <c r="W340" s="40">
        <v>0</v>
      </c>
      <c r="X340" s="40">
        <v>0</v>
      </c>
      <c r="Y340" s="40">
        <v>0</v>
      </c>
      <c r="Z340" s="40">
        <v>0</v>
      </c>
      <c r="AA340" s="40">
        <v>0</v>
      </c>
    </row>
    <row r="341" spans="4:27" ht="12.75">
      <c r="D341" s="40">
        <v>0</v>
      </c>
      <c r="F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  <c r="Z341" s="40">
        <v>0</v>
      </c>
      <c r="AA341" s="40">
        <v>0</v>
      </c>
    </row>
    <row r="342" spans="4:27" ht="12.75">
      <c r="D342" s="40">
        <v>0</v>
      </c>
      <c r="F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0">
        <v>0</v>
      </c>
      <c r="X342" s="40">
        <v>0</v>
      </c>
      <c r="Y342" s="40">
        <v>0</v>
      </c>
      <c r="Z342" s="40">
        <v>0</v>
      </c>
      <c r="AA342" s="40">
        <v>0</v>
      </c>
    </row>
    <row r="343" spans="4:27" ht="12.75">
      <c r="D343" s="40">
        <v>0</v>
      </c>
      <c r="F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40">
        <v>0</v>
      </c>
      <c r="V343" s="40">
        <v>0</v>
      </c>
      <c r="W343" s="40">
        <v>0</v>
      </c>
      <c r="X343" s="40">
        <v>0</v>
      </c>
      <c r="Y343" s="40">
        <v>0</v>
      </c>
      <c r="Z343" s="40">
        <v>0</v>
      </c>
      <c r="AA343" s="40">
        <v>0</v>
      </c>
    </row>
    <row r="344" spans="4:27" ht="12.75">
      <c r="D344" s="40">
        <v>0</v>
      </c>
      <c r="F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0">
        <v>0</v>
      </c>
      <c r="X344" s="40">
        <v>0</v>
      </c>
      <c r="Y344" s="40">
        <v>0</v>
      </c>
      <c r="Z344" s="40">
        <v>0</v>
      </c>
      <c r="AA344" s="40">
        <v>0</v>
      </c>
    </row>
    <row r="345" spans="4:27" ht="12.75">
      <c r="D345" s="40">
        <v>0</v>
      </c>
      <c r="F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40">
        <v>0</v>
      </c>
      <c r="W345" s="40">
        <v>0</v>
      </c>
      <c r="X345" s="40">
        <v>0</v>
      </c>
      <c r="Y345" s="40">
        <v>0</v>
      </c>
      <c r="Z345" s="40">
        <v>0</v>
      </c>
      <c r="AA345" s="40">
        <v>0</v>
      </c>
    </row>
    <row r="346" spans="4:27" ht="12.75">
      <c r="D346" s="40">
        <v>0</v>
      </c>
      <c r="F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40">
        <v>0</v>
      </c>
      <c r="V346" s="40">
        <v>0</v>
      </c>
      <c r="W346" s="40">
        <v>0</v>
      </c>
      <c r="X346" s="40">
        <v>0</v>
      </c>
      <c r="Y346" s="40">
        <v>0</v>
      </c>
      <c r="Z346" s="40">
        <v>0</v>
      </c>
      <c r="AA346" s="40">
        <v>0</v>
      </c>
    </row>
    <row r="347" spans="4:27" ht="12.75">
      <c r="D347" s="40">
        <v>0</v>
      </c>
      <c r="F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  <c r="Z347" s="40">
        <v>0</v>
      </c>
      <c r="AA347" s="40">
        <v>0</v>
      </c>
    </row>
    <row r="348" spans="4:27" ht="12.75">
      <c r="D348" s="40">
        <v>0</v>
      </c>
      <c r="F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0">
        <v>0</v>
      </c>
      <c r="Z348" s="40">
        <v>0</v>
      </c>
      <c r="AA348" s="40">
        <v>0</v>
      </c>
    </row>
    <row r="349" spans="4:27" ht="12.75">
      <c r="D349" s="40">
        <v>0</v>
      </c>
      <c r="F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0</v>
      </c>
      <c r="W349" s="40">
        <v>0</v>
      </c>
      <c r="X349" s="40">
        <v>0</v>
      </c>
      <c r="Y349" s="40">
        <v>0</v>
      </c>
      <c r="Z349" s="40">
        <v>0</v>
      </c>
      <c r="AA349" s="40">
        <v>0</v>
      </c>
    </row>
    <row r="350" spans="4:27" ht="12.75">
      <c r="D350" s="40">
        <v>0</v>
      </c>
      <c r="F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40">
        <v>0</v>
      </c>
      <c r="V350" s="40">
        <v>0</v>
      </c>
      <c r="W350" s="40">
        <v>0</v>
      </c>
      <c r="X350" s="40">
        <v>0</v>
      </c>
      <c r="Y350" s="40">
        <v>0</v>
      </c>
      <c r="Z350" s="40">
        <v>0</v>
      </c>
      <c r="AA350" s="40">
        <v>0</v>
      </c>
    </row>
    <row r="351" spans="4:27" ht="12.75">
      <c r="D351" s="40">
        <v>0</v>
      </c>
      <c r="F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40">
        <v>0</v>
      </c>
      <c r="V351" s="40">
        <v>0</v>
      </c>
      <c r="W351" s="40">
        <v>0</v>
      </c>
      <c r="X351" s="40">
        <v>0</v>
      </c>
      <c r="Y351" s="40">
        <v>0</v>
      </c>
      <c r="Z351" s="40">
        <v>0</v>
      </c>
      <c r="AA351" s="40">
        <v>0</v>
      </c>
    </row>
    <row r="352" spans="4:27" ht="12.75">
      <c r="D352" s="40">
        <v>0</v>
      </c>
      <c r="F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0</v>
      </c>
      <c r="U352" s="40">
        <v>0</v>
      </c>
      <c r="V352" s="40">
        <v>0</v>
      </c>
      <c r="W352" s="40">
        <v>0</v>
      </c>
      <c r="X352" s="40">
        <v>0</v>
      </c>
      <c r="Y352" s="40">
        <v>0</v>
      </c>
      <c r="Z352" s="40">
        <v>0</v>
      </c>
      <c r="AA352" s="40">
        <v>0</v>
      </c>
    </row>
    <row r="353" spans="4:27" ht="12.75">
      <c r="D353" s="40">
        <v>0</v>
      </c>
      <c r="F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0</v>
      </c>
      <c r="Z353" s="40">
        <v>0</v>
      </c>
      <c r="AA353" s="40">
        <v>0</v>
      </c>
    </row>
    <row r="354" spans="4:27" ht="12.75">
      <c r="D354" s="40">
        <v>0</v>
      </c>
      <c r="F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0</v>
      </c>
      <c r="V354" s="40">
        <v>0</v>
      </c>
      <c r="W354" s="40">
        <v>0</v>
      </c>
      <c r="X354" s="40">
        <v>0</v>
      </c>
      <c r="Y354" s="40">
        <v>0</v>
      </c>
      <c r="Z354" s="40">
        <v>0</v>
      </c>
      <c r="AA354" s="40">
        <v>0</v>
      </c>
    </row>
    <row r="355" spans="4:27" ht="12.75">
      <c r="D355" s="40">
        <v>0</v>
      </c>
      <c r="F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0</v>
      </c>
      <c r="U355" s="40">
        <v>0</v>
      </c>
      <c r="V355" s="40">
        <v>0</v>
      </c>
      <c r="W355" s="40">
        <v>0</v>
      </c>
      <c r="X355" s="40">
        <v>0</v>
      </c>
      <c r="Y355" s="40">
        <v>0</v>
      </c>
      <c r="Z355" s="40">
        <v>0</v>
      </c>
      <c r="AA355" s="40">
        <v>0</v>
      </c>
    </row>
    <row r="356" spans="4:27" ht="12.75">
      <c r="D356" s="40">
        <v>0</v>
      </c>
      <c r="F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0</v>
      </c>
      <c r="U356" s="40">
        <v>0</v>
      </c>
      <c r="V356" s="40">
        <v>0</v>
      </c>
      <c r="W356" s="40">
        <v>0</v>
      </c>
      <c r="X356" s="40">
        <v>0</v>
      </c>
      <c r="Y356" s="40">
        <v>0</v>
      </c>
      <c r="Z356" s="40">
        <v>0</v>
      </c>
      <c r="AA356" s="40">
        <v>0</v>
      </c>
    </row>
    <row r="357" spans="4:27" ht="12.75">
      <c r="D357" s="40">
        <v>0</v>
      </c>
      <c r="F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40">
        <v>0</v>
      </c>
      <c r="V357" s="40">
        <v>0</v>
      </c>
      <c r="W357" s="40">
        <v>0</v>
      </c>
      <c r="X357" s="40">
        <v>0</v>
      </c>
      <c r="Y357" s="40">
        <v>0</v>
      </c>
      <c r="Z357" s="40">
        <v>0</v>
      </c>
      <c r="AA357" s="40">
        <v>0</v>
      </c>
    </row>
    <row r="358" spans="4:27" ht="12.75">
      <c r="D358" s="40">
        <v>0</v>
      </c>
      <c r="F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0</v>
      </c>
      <c r="U358" s="40">
        <v>0</v>
      </c>
      <c r="V358" s="40">
        <v>0</v>
      </c>
      <c r="W358" s="40">
        <v>0</v>
      </c>
      <c r="X358" s="40">
        <v>0</v>
      </c>
      <c r="Y358" s="40">
        <v>0</v>
      </c>
      <c r="Z358" s="40">
        <v>0</v>
      </c>
      <c r="AA358" s="40">
        <v>0</v>
      </c>
    </row>
    <row r="359" spans="4:27" ht="12.75">
      <c r="D359" s="40">
        <v>0</v>
      </c>
      <c r="F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  <c r="Z359" s="40">
        <v>0</v>
      </c>
      <c r="AA359" s="40">
        <v>0</v>
      </c>
    </row>
    <row r="360" spans="4:27" ht="12.75">
      <c r="D360" s="40">
        <v>0</v>
      </c>
      <c r="F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40">
        <v>0</v>
      </c>
      <c r="X360" s="40">
        <v>0</v>
      </c>
      <c r="Y360" s="40">
        <v>0</v>
      </c>
      <c r="Z360" s="40">
        <v>0</v>
      </c>
      <c r="AA360" s="40">
        <v>0</v>
      </c>
    </row>
    <row r="361" spans="4:27" ht="12.75">
      <c r="D361" s="40">
        <v>0</v>
      </c>
      <c r="F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  <c r="U361" s="40">
        <v>0</v>
      </c>
      <c r="V361" s="40">
        <v>0</v>
      </c>
      <c r="W361" s="40">
        <v>0</v>
      </c>
      <c r="X361" s="40">
        <v>0</v>
      </c>
      <c r="Y361" s="40">
        <v>0</v>
      </c>
      <c r="Z361" s="40">
        <v>0</v>
      </c>
      <c r="AA361" s="40">
        <v>0</v>
      </c>
    </row>
    <row r="362" spans="4:27" ht="12.75">
      <c r="D362" s="40">
        <v>0</v>
      </c>
      <c r="F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0">
        <v>0</v>
      </c>
      <c r="W362" s="40">
        <v>0</v>
      </c>
      <c r="X362" s="40">
        <v>0</v>
      </c>
      <c r="Y362" s="40">
        <v>0</v>
      </c>
      <c r="Z362" s="40">
        <v>0</v>
      </c>
      <c r="AA362" s="40">
        <v>0</v>
      </c>
    </row>
    <row r="363" spans="4:27" ht="12.75">
      <c r="D363" s="40">
        <v>0</v>
      </c>
      <c r="F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40">
        <v>0</v>
      </c>
      <c r="V363" s="40">
        <v>0</v>
      </c>
      <c r="W363" s="40">
        <v>0</v>
      </c>
      <c r="X363" s="40">
        <v>0</v>
      </c>
      <c r="Y363" s="40">
        <v>0</v>
      </c>
      <c r="Z363" s="40">
        <v>0</v>
      </c>
      <c r="AA363" s="40">
        <v>0</v>
      </c>
    </row>
    <row r="364" spans="4:27" ht="12.75">
      <c r="D364" s="40">
        <v>0</v>
      </c>
      <c r="F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0</v>
      </c>
      <c r="U364" s="40">
        <v>0</v>
      </c>
      <c r="V364" s="40">
        <v>0</v>
      </c>
      <c r="W364" s="40">
        <v>0</v>
      </c>
      <c r="X364" s="40">
        <v>0</v>
      </c>
      <c r="Y364" s="40">
        <v>0</v>
      </c>
      <c r="Z364" s="40">
        <v>0</v>
      </c>
      <c r="AA364" s="40">
        <v>0</v>
      </c>
    </row>
    <row r="365" spans="4:27" ht="12.75">
      <c r="D365" s="40">
        <v>0</v>
      </c>
      <c r="F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  <c r="Z365" s="40">
        <v>0</v>
      </c>
      <c r="AA365" s="40">
        <v>0</v>
      </c>
    </row>
    <row r="366" spans="4:27" ht="12.75">
      <c r="D366" s="40">
        <v>0</v>
      </c>
      <c r="F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0">
        <v>0</v>
      </c>
      <c r="V366" s="40">
        <v>0</v>
      </c>
      <c r="W366" s="40">
        <v>0</v>
      </c>
      <c r="X366" s="40">
        <v>0</v>
      </c>
      <c r="Y366" s="40">
        <v>0</v>
      </c>
      <c r="Z366" s="40">
        <v>0</v>
      </c>
      <c r="AA366" s="40">
        <v>0</v>
      </c>
    </row>
    <row r="367" spans="4:27" ht="12.75">
      <c r="D367" s="40">
        <v>0</v>
      </c>
      <c r="F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0</v>
      </c>
      <c r="U367" s="40">
        <v>0</v>
      </c>
      <c r="V367" s="40">
        <v>0</v>
      </c>
      <c r="W367" s="40">
        <v>0</v>
      </c>
      <c r="X367" s="40">
        <v>0</v>
      </c>
      <c r="Y367" s="40">
        <v>0</v>
      </c>
      <c r="Z367" s="40">
        <v>0</v>
      </c>
      <c r="AA367" s="40">
        <v>0</v>
      </c>
    </row>
    <row r="368" spans="4:27" ht="12.75">
      <c r="D368" s="40">
        <v>0</v>
      </c>
      <c r="F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40">
        <v>0</v>
      </c>
      <c r="V368" s="40">
        <v>0</v>
      </c>
      <c r="W368" s="40">
        <v>0</v>
      </c>
      <c r="X368" s="40">
        <v>0</v>
      </c>
      <c r="Y368" s="40">
        <v>0</v>
      </c>
      <c r="Z368" s="40">
        <v>0</v>
      </c>
      <c r="AA368" s="40">
        <v>0</v>
      </c>
    </row>
    <row r="369" spans="4:27" ht="12.75">
      <c r="D369" s="40">
        <v>0</v>
      </c>
      <c r="F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0</v>
      </c>
      <c r="U369" s="40">
        <v>0</v>
      </c>
      <c r="V369" s="40">
        <v>0</v>
      </c>
      <c r="W369" s="40">
        <v>0</v>
      </c>
      <c r="X369" s="40">
        <v>0</v>
      </c>
      <c r="Y369" s="40">
        <v>0</v>
      </c>
      <c r="Z369" s="40">
        <v>0</v>
      </c>
      <c r="AA369" s="40">
        <v>0</v>
      </c>
    </row>
    <row r="370" spans="4:27" ht="12.75">
      <c r="D370" s="40">
        <v>0</v>
      </c>
      <c r="F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40">
        <v>0</v>
      </c>
      <c r="V370" s="40">
        <v>0</v>
      </c>
      <c r="W370" s="40">
        <v>0</v>
      </c>
      <c r="X370" s="40">
        <v>0</v>
      </c>
      <c r="Y370" s="40">
        <v>0</v>
      </c>
      <c r="Z370" s="40">
        <v>0</v>
      </c>
      <c r="AA370" s="40">
        <v>0</v>
      </c>
    </row>
    <row r="371" spans="4:27" ht="12.75">
      <c r="D371" s="40">
        <v>0</v>
      </c>
      <c r="F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40">
        <v>0</v>
      </c>
      <c r="Z371" s="40">
        <v>0</v>
      </c>
      <c r="AA371" s="40">
        <v>0</v>
      </c>
    </row>
    <row r="372" spans="4:27" ht="12.75">
      <c r="D372" s="40">
        <v>0</v>
      </c>
      <c r="F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40">
        <v>0</v>
      </c>
      <c r="X372" s="40">
        <v>0</v>
      </c>
      <c r="Y372" s="40">
        <v>0</v>
      </c>
      <c r="Z372" s="40">
        <v>0</v>
      </c>
      <c r="AA372" s="40">
        <v>0</v>
      </c>
    </row>
    <row r="373" spans="4:27" ht="12.75">
      <c r="D373" s="40">
        <v>0</v>
      </c>
      <c r="F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40">
        <v>0</v>
      </c>
      <c r="V373" s="40">
        <v>0</v>
      </c>
      <c r="W373" s="40">
        <v>0</v>
      </c>
      <c r="X373" s="40">
        <v>0</v>
      </c>
      <c r="Y373" s="40">
        <v>0</v>
      </c>
      <c r="Z373" s="40">
        <v>0</v>
      </c>
      <c r="AA373" s="40">
        <v>0</v>
      </c>
    </row>
    <row r="374" spans="4:27" ht="12.75">
      <c r="D374" s="40">
        <v>0</v>
      </c>
      <c r="F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0</v>
      </c>
      <c r="U374" s="40">
        <v>0</v>
      </c>
      <c r="V374" s="40">
        <v>0</v>
      </c>
      <c r="W374" s="40">
        <v>0</v>
      </c>
      <c r="X374" s="40">
        <v>0</v>
      </c>
      <c r="Y374" s="40">
        <v>0</v>
      </c>
      <c r="Z374" s="40">
        <v>0</v>
      </c>
      <c r="AA374" s="40">
        <v>0</v>
      </c>
    </row>
    <row r="375" spans="4:27" ht="12.75">
      <c r="D375" s="40">
        <v>0</v>
      </c>
      <c r="F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40">
        <v>0</v>
      </c>
      <c r="V375" s="40">
        <v>0</v>
      </c>
      <c r="W375" s="40">
        <v>0</v>
      </c>
      <c r="X375" s="40">
        <v>0</v>
      </c>
      <c r="Y375" s="40">
        <v>0</v>
      </c>
      <c r="Z375" s="40">
        <v>0</v>
      </c>
      <c r="AA375" s="40">
        <v>0</v>
      </c>
    </row>
    <row r="376" spans="4:27" ht="12.75">
      <c r="D376" s="40">
        <v>0</v>
      </c>
      <c r="F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40">
        <v>0</v>
      </c>
      <c r="V376" s="40">
        <v>0</v>
      </c>
      <c r="W376" s="40">
        <v>0</v>
      </c>
      <c r="X376" s="40">
        <v>0</v>
      </c>
      <c r="Y376" s="40">
        <v>0</v>
      </c>
      <c r="Z376" s="40">
        <v>0</v>
      </c>
      <c r="AA376" s="40">
        <v>0</v>
      </c>
    </row>
    <row r="377" spans="4:27" ht="12.75">
      <c r="D377" s="40">
        <v>0</v>
      </c>
      <c r="F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0">
        <v>0</v>
      </c>
      <c r="X377" s="40">
        <v>0</v>
      </c>
      <c r="Y377" s="40">
        <v>0</v>
      </c>
      <c r="Z377" s="40">
        <v>0</v>
      </c>
      <c r="AA377" s="40">
        <v>0</v>
      </c>
    </row>
    <row r="378" spans="4:27" ht="12.75">
      <c r="D378" s="40">
        <v>0</v>
      </c>
      <c r="F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40">
        <v>0</v>
      </c>
      <c r="V378" s="40">
        <v>0</v>
      </c>
      <c r="W378" s="40">
        <v>0</v>
      </c>
      <c r="X378" s="40">
        <v>0</v>
      </c>
      <c r="Y378" s="40">
        <v>0</v>
      </c>
      <c r="Z378" s="40">
        <v>0</v>
      </c>
      <c r="AA378" s="40">
        <v>0</v>
      </c>
    </row>
    <row r="379" spans="4:27" ht="12.75">
      <c r="D379" s="40">
        <v>0</v>
      </c>
      <c r="F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40">
        <v>0</v>
      </c>
      <c r="V379" s="40">
        <v>0</v>
      </c>
      <c r="W379" s="40">
        <v>0</v>
      </c>
      <c r="X379" s="40">
        <v>0</v>
      </c>
      <c r="Y379" s="40">
        <v>0</v>
      </c>
      <c r="Z379" s="40">
        <v>0</v>
      </c>
      <c r="AA379" s="40">
        <v>0</v>
      </c>
    </row>
    <row r="380" spans="4:27" ht="12.75">
      <c r="D380" s="40">
        <v>0</v>
      </c>
      <c r="F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0</v>
      </c>
      <c r="U380" s="40">
        <v>0</v>
      </c>
      <c r="V380" s="40">
        <v>0</v>
      </c>
      <c r="W380" s="40">
        <v>0</v>
      </c>
      <c r="X380" s="40">
        <v>0</v>
      </c>
      <c r="Y380" s="40">
        <v>0</v>
      </c>
      <c r="Z380" s="40">
        <v>0</v>
      </c>
      <c r="AA380" s="40">
        <v>0</v>
      </c>
    </row>
    <row r="381" spans="4:27" ht="12.75">
      <c r="D381" s="40">
        <v>0</v>
      </c>
      <c r="F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  <c r="U381" s="40">
        <v>0</v>
      </c>
      <c r="V381" s="40">
        <v>0</v>
      </c>
      <c r="W381" s="40">
        <v>0</v>
      </c>
      <c r="X381" s="40">
        <v>0</v>
      </c>
      <c r="Y381" s="40">
        <v>0</v>
      </c>
      <c r="Z381" s="40">
        <v>0</v>
      </c>
      <c r="AA381" s="40">
        <v>0</v>
      </c>
    </row>
    <row r="382" spans="4:27" ht="12.75">
      <c r="D382" s="40">
        <v>0</v>
      </c>
      <c r="F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40">
        <v>0</v>
      </c>
      <c r="V382" s="40">
        <v>0</v>
      </c>
      <c r="W382" s="40">
        <v>0</v>
      </c>
      <c r="X382" s="40">
        <v>0</v>
      </c>
      <c r="Y382" s="40">
        <v>0</v>
      </c>
      <c r="Z382" s="40">
        <v>0</v>
      </c>
      <c r="AA382" s="40">
        <v>0</v>
      </c>
    </row>
    <row r="383" spans="4:27" ht="12.75">
      <c r="D383" s="40">
        <v>0</v>
      </c>
      <c r="F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40">
        <v>0</v>
      </c>
      <c r="Z383" s="40">
        <v>0</v>
      </c>
      <c r="AA383" s="40">
        <v>0</v>
      </c>
    </row>
    <row r="384" spans="4:27" ht="12.75">
      <c r="D384" s="40">
        <v>0</v>
      </c>
      <c r="F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0</v>
      </c>
      <c r="W384" s="40">
        <v>0</v>
      </c>
      <c r="X384" s="40">
        <v>0</v>
      </c>
      <c r="Y384" s="40">
        <v>0</v>
      </c>
      <c r="Z384" s="40">
        <v>0</v>
      </c>
      <c r="AA384" s="40">
        <v>0</v>
      </c>
    </row>
    <row r="385" spans="4:27" ht="12.75">
      <c r="D385" s="40">
        <v>0</v>
      </c>
      <c r="F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40">
        <v>0</v>
      </c>
      <c r="V385" s="40">
        <v>0</v>
      </c>
      <c r="W385" s="40">
        <v>0</v>
      </c>
      <c r="X385" s="40">
        <v>0</v>
      </c>
      <c r="Y385" s="40">
        <v>0</v>
      </c>
      <c r="Z385" s="40">
        <v>0</v>
      </c>
      <c r="AA385" s="40">
        <v>0</v>
      </c>
    </row>
    <row r="386" spans="4:27" ht="12.75">
      <c r="D386" s="40">
        <v>0</v>
      </c>
      <c r="F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40">
        <v>0</v>
      </c>
      <c r="V386" s="40">
        <v>0</v>
      </c>
      <c r="W386" s="40">
        <v>0</v>
      </c>
      <c r="X386" s="40">
        <v>0</v>
      </c>
      <c r="Y386" s="40">
        <v>0</v>
      </c>
      <c r="Z386" s="40">
        <v>0</v>
      </c>
      <c r="AA386" s="40">
        <v>0</v>
      </c>
    </row>
    <row r="387" spans="4:27" ht="12.75">
      <c r="D387" s="40">
        <v>0</v>
      </c>
      <c r="F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40">
        <v>0</v>
      </c>
      <c r="V387" s="40">
        <v>0</v>
      </c>
      <c r="W387" s="40">
        <v>0</v>
      </c>
      <c r="X387" s="40">
        <v>0</v>
      </c>
      <c r="Y387" s="40">
        <v>0</v>
      </c>
      <c r="Z387" s="40">
        <v>0</v>
      </c>
      <c r="AA387" s="40">
        <v>0</v>
      </c>
    </row>
    <row r="388" spans="4:27" ht="12.75">
      <c r="D388" s="40">
        <v>0</v>
      </c>
      <c r="F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0">
        <v>0</v>
      </c>
      <c r="V388" s="40">
        <v>0</v>
      </c>
      <c r="W388" s="40">
        <v>0</v>
      </c>
      <c r="X388" s="40">
        <v>0</v>
      </c>
      <c r="Y388" s="40">
        <v>0</v>
      </c>
      <c r="Z388" s="40">
        <v>0</v>
      </c>
      <c r="AA388" s="40">
        <v>0</v>
      </c>
    </row>
    <row r="389" spans="4:27" ht="12.75">
      <c r="D389" s="40">
        <v>0</v>
      </c>
      <c r="F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  <c r="U389" s="40">
        <v>0</v>
      </c>
      <c r="V389" s="40">
        <v>0</v>
      </c>
      <c r="W389" s="40">
        <v>0</v>
      </c>
      <c r="X389" s="40">
        <v>0</v>
      </c>
      <c r="Y389" s="40">
        <v>0</v>
      </c>
      <c r="Z389" s="40">
        <v>0</v>
      </c>
      <c r="AA389" s="40">
        <v>0</v>
      </c>
    </row>
    <row r="390" spans="4:27" ht="12.75">
      <c r="D390" s="40">
        <v>0</v>
      </c>
      <c r="F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0</v>
      </c>
      <c r="U390" s="40">
        <v>0</v>
      </c>
      <c r="V390" s="40">
        <v>0</v>
      </c>
      <c r="W390" s="40">
        <v>0</v>
      </c>
      <c r="X390" s="40">
        <v>0</v>
      </c>
      <c r="Y390" s="40">
        <v>0</v>
      </c>
      <c r="Z390" s="40">
        <v>0</v>
      </c>
      <c r="AA390" s="40">
        <v>0</v>
      </c>
    </row>
    <row r="391" spans="4:27" ht="12.75">
      <c r="D391" s="40">
        <v>0</v>
      </c>
      <c r="F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40">
        <v>0</v>
      </c>
      <c r="V391" s="40">
        <v>0</v>
      </c>
      <c r="W391" s="40">
        <v>0</v>
      </c>
      <c r="X391" s="40">
        <v>0</v>
      </c>
      <c r="Y391" s="40">
        <v>0</v>
      </c>
      <c r="Z391" s="40">
        <v>0</v>
      </c>
      <c r="AA391" s="40">
        <v>0</v>
      </c>
    </row>
    <row r="392" spans="4:27" ht="12.75">
      <c r="D392" s="40">
        <v>0</v>
      </c>
      <c r="F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  <c r="Z392" s="40">
        <v>0</v>
      </c>
      <c r="AA392" s="40">
        <v>0</v>
      </c>
    </row>
    <row r="393" spans="4:27" ht="12.75">
      <c r="D393" s="40">
        <v>0</v>
      </c>
      <c r="F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40">
        <v>0</v>
      </c>
      <c r="V393" s="40">
        <v>0</v>
      </c>
      <c r="W393" s="40">
        <v>0</v>
      </c>
      <c r="X393" s="40">
        <v>0</v>
      </c>
      <c r="Y393" s="40">
        <v>0</v>
      </c>
      <c r="Z393" s="40">
        <v>0</v>
      </c>
      <c r="AA393" s="40">
        <v>0</v>
      </c>
    </row>
    <row r="394" spans="4:27" ht="12.75">
      <c r="D394" s="40">
        <v>0</v>
      </c>
      <c r="F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40">
        <v>0</v>
      </c>
      <c r="V394" s="40">
        <v>0</v>
      </c>
      <c r="W394" s="40">
        <v>0</v>
      </c>
      <c r="X394" s="40">
        <v>0</v>
      </c>
      <c r="Y394" s="40">
        <v>0</v>
      </c>
      <c r="Z394" s="40">
        <v>0</v>
      </c>
      <c r="AA394" s="40">
        <v>0</v>
      </c>
    </row>
    <row r="395" spans="4:27" ht="12.75">
      <c r="D395" s="40">
        <v>0</v>
      </c>
      <c r="F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40">
        <v>0</v>
      </c>
      <c r="V395" s="40">
        <v>0</v>
      </c>
      <c r="W395" s="40">
        <v>0</v>
      </c>
      <c r="X395" s="40">
        <v>0</v>
      </c>
      <c r="Y395" s="40">
        <v>0</v>
      </c>
      <c r="Z395" s="40">
        <v>0</v>
      </c>
      <c r="AA395" s="40">
        <v>0</v>
      </c>
    </row>
    <row r="396" spans="4:27" ht="12.75">
      <c r="D396" s="40">
        <v>0</v>
      </c>
      <c r="F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40">
        <v>0</v>
      </c>
      <c r="V396" s="40">
        <v>0</v>
      </c>
      <c r="W396" s="40">
        <v>0</v>
      </c>
      <c r="X396" s="40">
        <v>0</v>
      </c>
      <c r="Y396" s="40">
        <v>0</v>
      </c>
      <c r="Z396" s="40">
        <v>0</v>
      </c>
      <c r="AA396" s="40">
        <v>0</v>
      </c>
    </row>
    <row r="397" spans="4:27" ht="12.75">
      <c r="D397" s="40">
        <v>0</v>
      </c>
      <c r="F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40">
        <v>0</v>
      </c>
      <c r="V397" s="40">
        <v>0</v>
      </c>
      <c r="W397" s="40">
        <v>0</v>
      </c>
      <c r="X397" s="40">
        <v>0</v>
      </c>
      <c r="Y397" s="40">
        <v>0</v>
      </c>
      <c r="Z397" s="40">
        <v>0</v>
      </c>
      <c r="AA397" s="40">
        <v>0</v>
      </c>
    </row>
    <row r="398" spans="4:27" ht="12.75">
      <c r="D398" s="40">
        <v>0</v>
      </c>
      <c r="F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  <c r="Z398" s="40">
        <v>0</v>
      </c>
      <c r="AA398" s="40">
        <v>0</v>
      </c>
    </row>
    <row r="399" spans="4:27" ht="12.75">
      <c r="D399" s="40">
        <v>0</v>
      </c>
      <c r="F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40">
        <v>0</v>
      </c>
      <c r="V399" s="40">
        <v>0</v>
      </c>
      <c r="W399" s="40">
        <v>0</v>
      </c>
      <c r="X399" s="40">
        <v>0</v>
      </c>
      <c r="Y399" s="40">
        <v>0</v>
      </c>
      <c r="Z399" s="40">
        <v>0</v>
      </c>
      <c r="AA399" s="40">
        <v>0</v>
      </c>
    </row>
    <row r="400" spans="4:27" ht="12.75">
      <c r="D400" s="40">
        <v>0</v>
      </c>
      <c r="F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40">
        <v>0</v>
      </c>
      <c r="V400" s="40">
        <v>0</v>
      </c>
      <c r="W400" s="40">
        <v>0</v>
      </c>
      <c r="X400" s="40">
        <v>0</v>
      </c>
      <c r="Y400" s="40">
        <v>0</v>
      </c>
      <c r="Z400" s="40">
        <v>0</v>
      </c>
      <c r="AA400" s="40">
        <v>0</v>
      </c>
    </row>
    <row r="401" spans="4:27" ht="12.75">
      <c r="D401" s="40">
        <v>0</v>
      </c>
      <c r="F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40">
        <v>0</v>
      </c>
      <c r="Z401" s="40">
        <v>0</v>
      </c>
      <c r="AA401" s="40">
        <v>0</v>
      </c>
    </row>
    <row r="402" spans="4:27" ht="12.75">
      <c r="D402" s="40">
        <v>0</v>
      </c>
      <c r="F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40">
        <v>0</v>
      </c>
      <c r="V402" s="40">
        <v>0</v>
      </c>
      <c r="W402" s="40">
        <v>0</v>
      </c>
      <c r="X402" s="40">
        <v>0</v>
      </c>
      <c r="Y402" s="40">
        <v>0</v>
      </c>
      <c r="Z402" s="40">
        <v>0</v>
      </c>
      <c r="AA402" s="40">
        <v>0</v>
      </c>
    </row>
    <row r="403" spans="4:27" ht="12.75">
      <c r="D403" s="40">
        <v>0</v>
      </c>
      <c r="F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40">
        <v>0</v>
      </c>
      <c r="V403" s="40">
        <v>0</v>
      </c>
      <c r="W403" s="40">
        <v>0</v>
      </c>
      <c r="X403" s="40">
        <v>0</v>
      </c>
      <c r="Y403" s="40">
        <v>0</v>
      </c>
      <c r="Z403" s="40">
        <v>0</v>
      </c>
      <c r="AA403" s="40">
        <v>0</v>
      </c>
    </row>
    <row r="404" spans="4:27" ht="12.75">
      <c r="D404" s="40">
        <v>0</v>
      </c>
      <c r="F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  <c r="Z404" s="40">
        <v>0</v>
      </c>
      <c r="AA404" s="40">
        <v>0</v>
      </c>
    </row>
    <row r="405" spans="4:27" ht="12.75">
      <c r="D405" s="40">
        <v>0</v>
      </c>
      <c r="F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40">
        <v>0</v>
      </c>
      <c r="V405" s="40">
        <v>0</v>
      </c>
      <c r="W405" s="40">
        <v>0</v>
      </c>
      <c r="X405" s="40">
        <v>0</v>
      </c>
      <c r="Y405" s="40">
        <v>0</v>
      </c>
      <c r="Z405" s="40">
        <v>0</v>
      </c>
      <c r="AA405" s="40">
        <v>0</v>
      </c>
    </row>
    <row r="406" spans="4:27" ht="12.75">
      <c r="D406" s="40">
        <v>0</v>
      </c>
      <c r="F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0</v>
      </c>
      <c r="V406" s="40">
        <v>0</v>
      </c>
      <c r="W406" s="40">
        <v>0</v>
      </c>
      <c r="X406" s="40">
        <v>0</v>
      </c>
      <c r="Y406" s="40">
        <v>0</v>
      </c>
      <c r="Z406" s="40">
        <v>0</v>
      </c>
      <c r="AA406" s="40">
        <v>0</v>
      </c>
    </row>
    <row r="407" spans="4:27" ht="12.75">
      <c r="D407" s="40">
        <v>0</v>
      </c>
      <c r="F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40">
        <v>0</v>
      </c>
      <c r="V407" s="40">
        <v>0</v>
      </c>
      <c r="W407" s="40">
        <v>0</v>
      </c>
      <c r="X407" s="40">
        <v>0</v>
      </c>
      <c r="Y407" s="40">
        <v>0</v>
      </c>
      <c r="Z407" s="40">
        <v>0</v>
      </c>
      <c r="AA407" s="40">
        <v>0</v>
      </c>
    </row>
    <row r="408" spans="4:27" ht="12.75">
      <c r="D408" s="40">
        <v>0</v>
      </c>
      <c r="F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40">
        <v>0</v>
      </c>
      <c r="V408" s="40">
        <v>0</v>
      </c>
      <c r="W408" s="40">
        <v>0</v>
      </c>
      <c r="X408" s="40">
        <v>0</v>
      </c>
      <c r="Y408" s="40">
        <v>0</v>
      </c>
      <c r="Z408" s="40">
        <v>0</v>
      </c>
      <c r="AA408" s="40">
        <v>0</v>
      </c>
    </row>
    <row r="409" spans="4:27" ht="12.75">
      <c r="D409" s="40">
        <v>0</v>
      </c>
      <c r="F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0</v>
      </c>
      <c r="U409" s="40">
        <v>0</v>
      </c>
      <c r="V409" s="40">
        <v>0</v>
      </c>
      <c r="W409" s="40">
        <v>0</v>
      </c>
      <c r="X409" s="40">
        <v>0</v>
      </c>
      <c r="Y409" s="40">
        <v>0</v>
      </c>
      <c r="Z409" s="40">
        <v>0</v>
      </c>
      <c r="AA409" s="40">
        <v>0</v>
      </c>
    </row>
    <row r="410" spans="4:27" ht="12.75">
      <c r="D410" s="40">
        <v>0</v>
      </c>
      <c r="F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  <c r="Z410" s="40">
        <v>0</v>
      </c>
      <c r="AA410" s="40">
        <v>0</v>
      </c>
    </row>
    <row r="411" spans="4:27" ht="12.75">
      <c r="D411" s="40">
        <v>0</v>
      </c>
      <c r="F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40">
        <v>0</v>
      </c>
      <c r="V411" s="40">
        <v>0</v>
      </c>
      <c r="W411" s="40">
        <v>0</v>
      </c>
      <c r="X411" s="40">
        <v>0</v>
      </c>
      <c r="Y411" s="40">
        <v>0</v>
      </c>
      <c r="Z411" s="40">
        <v>0</v>
      </c>
      <c r="AA411" s="40">
        <v>0</v>
      </c>
    </row>
    <row r="412" spans="4:27" ht="12.75">
      <c r="D412" s="40">
        <v>0</v>
      </c>
      <c r="F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  <c r="U412" s="40">
        <v>0</v>
      </c>
      <c r="V412" s="40">
        <v>0</v>
      </c>
      <c r="W412" s="40">
        <v>0</v>
      </c>
      <c r="X412" s="40">
        <v>0</v>
      </c>
      <c r="Y412" s="40">
        <v>0</v>
      </c>
      <c r="Z412" s="40">
        <v>0</v>
      </c>
      <c r="AA412" s="40">
        <v>0</v>
      </c>
    </row>
    <row r="413" spans="4:27" ht="12.75">
      <c r="D413" s="40">
        <v>0</v>
      </c>
      <c r="F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  <c r="U413" s="40">
        <v>0</v>
      </c>
      <c r="V413" s="40">
        <v>0</v>
      </c>
      <c r="W413" s="40">
        <v>0</v>
      </c>
      <c r="X413" s="40">
        <v>0</v>
      </c>
      <c r="Y413" s="40">
        <v>0</v>
      </c>
      <c r="Z413" s="40">
        <v>0</v>
      </c>
      <c r="AA413" s="40">
        <v>0</v>
      </c>
    </row>
    <row r="414" spans="4:27" ht="12.75">
      <c r="D414" s="40">
        <v>0</v>
      </c>
      <c r="F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0</v>
      </c>
      <c r="U414" s="40">
        <v>0</v>
      </c>
      <c r="V414" s="40">
        <v>0</v>
      </c>
      <c r="W414" s="40">
        <v>0</v>
      </c>
      <c r="X414" s="40">
        <v>0</v>
      </c>
      <c r="Y414" s="40">
        <v>0</v>
      </c>
      <c r="Z414" s="40">
        <v>0</v>
      </c>
      <c r="AA414" s="40">
        <v>0</v>
      </c>
    </row>
    <row r="415" spans="4:27" ht="12.75">
      <c r="D415" s="40">
        <v>0</v>
      </c>
      <c r="F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0</v>
      </c>
      <c r="U415" s="40">
        <v>0</v>
      </c>
      <c r="V415" s="40">
        <v>0</v>
      </c>
      <c r="W415" s="40">
        <v>0</v>
      </c>
      <c r="X415" s="40">
        <v>0</v>
      </c>
      <c r="Y415" s="40">
        <v>0</v>
      </c>
      <c r="Z415" s="40">
        <v>0</v>
      </c>
      <c r="AA415" s="40">
        <v>0</v>
      </c>
    </row>
    <row r="416" spans="4:27" ht="12.75">
      <c r="D416" s="40">
        <v>0</v>
      </c>
      <c r="F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40">
        <v>0</v>
      </c>
      <c r="Z416" s="40">
        <v>0</v>
      </c>
      <c r="AA416" s="40">
        <v>0</v>
      </c>
    </row>
    <row r="417" spans="4:27" ht="12.75">
      <c r="D417" s="40">
        <v>0</v>
      </c>
      <c r="F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0">
        <v>0</v>
      </c>
      <c r="V417" s="40">
        <v>0</v>
      </c>
      <c r="W417" s="40">
        <v>0</v>
      </c>
      <c r="X417" s="40">
        <v>0</v>
      </c>
      <c r="Y417" s="40">
        <v>0</v>
      </c>
      <c r="Z417" s="40">
        <v>0</v>
      </c>
      <c r="AA417" s="40">
        <v>0</v>
      </c>
    </row>
  </sheetData>
  <printOptions/>
  <pageMargins left="0.75" right="0.75" top="1" bottom="1" header="0.5" footer="0.5"/>
  <pageSetup orientation="portrait" r:id="rId2"/>
  <headerFooter alignWithMargins="0">
    <oddHeader>&amp;LPrinted &amp;D&amp;RPage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Fielder</dc:creator>
  <cp:keywords/>
  <dc:description/>
  <cp:lastModifiedBy>kbrady</cp:lastModifiedBy>
  <cp:lastPrinted>2007-01-31T19:17:24Z</cp:lastPrinted>
  <dcterms:created xsi:type="dcterms:W3CDTF">2006-12-05T01:07:38Z</dcterms:created>
  <dcterms:modified xsi:type="dcterms:W3CDTF">2007-08-10T14:25:56Z</dcterms:modified>
  <cp:category/>
  <cp:version/>
  <cp:contentType/>
  <cp:contentStatus/>
</cp:coreProperties>
</file>