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activeTab="0"/>
  </bookViews>
  <sheets>
    <sheet name="Scoreboards" sheetId="1" r:id="rId1"/>
    <sheet name="E Points" sheetId="2" r:id="rId2"/>
    <sheet name="Summary" sheetId="3" r:id="rId3"/>
    <sheet name="Judges" sheetId="4" r:id="rId4"/>
    <sheet name="Judge Summary" sheetId="5" r:id="rId5"/>
  </sheets>
  <definedNames>
    <definedName name="CRITERIA" localSheetId="3">'Judges'!$D$2:$D$162</definedName>
    <definedName name="_xlnm.Print_Titles" localSheetId="3">'Judges'!$1:$1</definedName>
    <definedName name="_xlnm.Print_Titles" localSheetId="0">'Scoreboards'!$1:$3</definedName>
  </definedNames>
  <calcPr fullCalcOnLoad="1"/>
</workbook>
</file>

<file path=xl/comments1.xml><?xml version="1.0" encoding="utf-8"?>
<comments xmlns="http://schemas.openxmlformats.org/spreadsheetml/2006/main">
  <authors>
    <author>John Fielder</author>
  </authors>
  <commentList>
    <comment ref="B1" authorId="0">
      <text>
        <r>
          <rPr>
            <b/>
            <sz val="12"/>
            <rFont val="Tahoma"/>
            <family val="2"/>
          </rPr>
          <t>Enter Name of Cat</t>
        </r>
      </text>
    </comment>
    <comment ref="B2" authorId="0">
      <text>
        <r>
          <rPr>
            <b/>
            <sz val="12"/>
            <rFont val="Tahoma"/>
            <family val="2"/>
          </rPr>
          <t>Enter Cat's Date of Birth</t>
        </r>
      </text>
    </comment>
    <comment ref="B3" authorId="0">
      <text>
        <r>
          <rPr>
            <b/>
            <sz val="12"/>
            <rFont val="Tahoma"/>
            <family val="2"/>
          </rPr>
          <t xml:space="preserve">Enter Show Season </t>
        </r>
        <r>
          <rPr>
            <b/>
            <sz val="11"/>
            <rFont val="Tahoma"/>
            <family val="2"/>
          </rPr>
          <t>eg 2007-2008</t>
        </r>
      </text>
    </comment>
    <comment ref="F5" authorId="0">
      <text>
        <r>
          <rPr>
            <b/>
            <sz val="12"/>
            <rFont val="Tahoma"/>
            <family val="2"/>
          </rPr>
          <t>Enter AB or SP</t>
        </r>
      </text>
    </comment>
    <comment ref="E5" authorId="0">
      <text>
        <r>
          <rPr>
            <b/>
            <sz val="12"/>
            <rFont val="Tahoma"/>
            <family val="2"/>
          </rPr>
          <t>Enter Judge's Name     (Optional)</t>
        </r>
      </text>
    </comment>
    <comment ref="G5" authorId="0">
      <text>
        <r>
          <rPr>
            <b/>
            <sz val="12"/>
            <rFont val="Tahoma"/>
            <family val="2"/>
          </rPr>
          <t>Enter Breed Placement or leave blank</t>
        </r>
      </text>
    </comment>
    <comment ref="I5" authorId="0">
      <text>
        <r>
          <rPr>
            <b/>
            <sz val="12"/>
            <rFont val="Tahoma"/>
            <family val="2"/>
          </rPr>
          <t>Enter Finals Placement or leave blank</t>
        </r>
      </text>
    </comment>
    <comment ref="C6" authorId="0">
      <text>
        <r>
          <rPr>
            <b/>
            <sz val="12"/>
            <rFont val="Tahoma"/>
            <family val="2"/>
          </rPr>
          <t>Enter ALL three counts</t>
        </r>
      </text>
    </comment>
    <comment ref="E1" authorId="0">
      <text>
        <r>
          <rPr>
            <b/>
            <sz val="12"/>
            <rFont val="Tahoma"/>
            <family val="2"/>
          </rPr>
          <t>Enter Cat's Registration Number</t>
        </r>
      </text>
    </comment>
    <comment ref="E3" authorId="0">
      <text>
        <r>
          <rPr>
            <b/>
            <sz val="12"/>
            <rFont val="Tahoma"/>
            <family val="2"/>
          </rPr>
          <t>Enter Cat's Breed  
eg Ruddy Somali</t>
        </r>
      </text>
    </comment>
    <comment ref="B4" authorId="0">
      <text>
        <r>
          <rPr>
            <b/>
            <sz val="10"/>
            <rFont val="Tahoma"/>
            <family val="2"/>
          </rPr>
          <t>WK 1 is the first week of the kitten's eligibility and WK 17 is the last week of eligibility</t>
        </r>
      </text>
    </comment>
    <comment ref="A4" authorId="0">
      <text>
        <r>
          <rPr>
            <b/>
            <sz val="12"/>
            <rFont val="Tahoma"/>
            <family val="2"/>
          </rPr>
          <t>Enter Cat Show, City and Date</t>
        </r>
      </text>
    </comment>
  </commentList>
</comments>
</file>

<file path=xl/sharedStrings.xml><?xml version="1.0" encoding="utf-8"?>
<sst xmlns="http://schemas.openxmlformats.org/spreadsheetml/2006/main" count="411" uniqueCount="68">
  <si>
    <t>Ring 1</t>
  </si>
  <si>
    <t>Breed</t>
  </si>
  <si>
    <t>Ring 2</t>
  </si>
  <si>
    <t>Ring 3</t>
  </si>
  <si>
    <t>Ring 4</t>
  </si>
  <si>
    <t>Ring 5</t>
  </si>
  <si>
    <t>Ring 6</t>
  </si>
  <si>
    <t>Points</t>
  </si>
  <si>
    <t>Ring 7</t>
  </si>
  <si>
    <t>Ring 8</t>
  </si>
  <si>
    <t>Counts</t>
  </si>
  <si>
    <t>Show Points</t>
  </si>
  <si>
    <t>Finals</t>
  </si>
  <si>
    <t>Judge</t>
  </si>
  <si>
    <t>Show</t>
  </si>
  <si>
    <t>Place</t>
  </si>
  <si>
    <t xml:space="preserve">Name: </t>
  </si>
  <si>
    <t xml:space="preserve">DOB: </t>
  </si>
  <si>
    <t xml:space="preserve">Class: </t>
  </si>
  <si>
    <t xml:space="preserve">Reg #: </t>
  </si>
  <si>
    <t xml:space="preserve">Total Rings: </t>
  </si>
  <si>
    <t xml:space="preserve">Total Shows: </t>
  </si>
  <si>
    <t xml:space="preserve">Total Points: </t>
  </si>
  <si>
    <t>Rings 1-10</t>
  </si>
  <si>
    <t>Rings 11-20</t>
  </si>
  <si>
    <t>Rings 21-30</t>
  </si>
  <si>
    <t>Rings 31-40</t>
  </si>
  <si>
    <t>Ref #</t>
  </si>
  <si>
    <t>Notes</t>
  </si>
  <si>
    <t>Total   Points</t>
  </si>
  <si>
    <t>Type</t>
  </si>
  <si>
    <t>Week</t>
  </si>
  <si>
    <t xml:space="preserve">Season: </t>
  </si>
  <si>
    <t xml:space="preserve">Breed: </t>
  </si>
  <si>
    <t xml:space="preserve">Total Ribbons: </t>
  </si>
  <si>
    <t>Rings</t>
  </si>
  <si>
    <t>Ribbons</t>
  </si>
  <si>
    <t>Tot Pnts</t>
  </si>
  <si>
    <t>Rng/Rib</t>
  </si>
  <si>
    <t>Pnts/Rng</t>
  </si>
  <si>
    <t>Pnts/Rib</t>
  </si>
  <si>
    <t xml:space="preserve">Num Rings: </t>
  </si>
  <si>
    <t>Range</t>
  </si>
  <si>
    <t>80 to 89.9</t>
  </si>
  <si>
    <t>70 to 79.9</t>
  </si>
  <si>
    <t>60 to 69.9</t>
  </si>
  <si>
    <t>50 to 59.9</t>
  </si>
  <si>
    <t>40 to 49.9</t>
  </si>
  <si>
    <t>30 to 39.9</t>
  </si>
  <si>
    <t>20 to 29.9</t>
  </si>
  <si>
    <t>10 to 19.9</t>
  </si>
  <si>
    <t>Count</t>
  </si>
  <si>
    <t>0.1 to 9.9</t>
  </si>
  <si>
    <t xml:space="preserve">    0</t>
  </si>
  <si>
    <t xml:space="preserve">TOTAL:  </t>
  </si>
  <si>
    <t>E Pnts</t>
  </si>
  <si>
    <t>100 &amp; Up</t>
  </si>
  <si>
    <t>90 to 99.9</t>
  </si>
  <si>
    <t>AB:</t>
  </si>
  <si>
    <t>SP:</t>
  </si>
  <si>
    <t>Breed:</t>
  </si>
  <si>
    <t>+</t>
  </si>
  <si>
    <t>=</t>
  </si>
  <si>
    <t>E       Rings  Points</t>
  </si>
  <si>
    <t>Notes:  To enter a new show, click on the WK cell and then click on the Show button.  Clicking the Pack button will hide all unused rows.</t>
  </si>
  <si>
    <t>Kitten</t>
  </si>
  <si>
    <t xml:space="preserve">Top 40 Rings: </t>
  </si>
  <si>
    <t>TOP 40 RINGS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</si>
</sst>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"/>
    <numFmt numFmtId="166" formatCode="#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2" fontId="0" fillId="2" borderId="2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5" xfId="0" applyBorder="1" applyAlignment="1">
      <alignment/>
    </xf>
    <xf numFmtId="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0" fontId="0" fillId="2" borderId="9" xfId="0" applyFill="1" applyBorder="1" applyAlignment="1" quotePrefix="1">
      <alignment horizontal="center"/>
    </xf>
    <xf numFmtId="166" fontId="0" fillId="2" borderId="8" xfId="0" applyNumberFormat="1" applyFill="1" applyBorder="1" applyAlignment="1">
      <alignment horizontal="center"/>
    </xf>
    <xf numFmtId="0" fontId="0" fillId="2" borderId="3" xfId="0" applyFill="1" applyBorder="1" applyAlignment="1" quotePrefix="1">
      <alignment horizontal="center"/>
    </xf>
    <xf numFmtId="166" fontId="0" fillId="2" borderId="4" xfId="0" applyNumberFormat="1" applyFill="1" applyBorder="1" applyAlignment="1">
      <alignment horizontal="center"/>
    </xf>
    <xf numFmtId="0" fontId="0" fillId="2" borderId="10" xfId="0" applyFill="1" applyBorder="1" applyAlignment="1" quotePrefix="1">
      <alignment horizontal="center"/>
    </xf>
    <xf numFmtId="166" fontId="0" fillId="2" borderId="1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0" fontId="1" fillId="0" borderId="1" xfId="0" applyFont="1" applyBorder="1" applyAlignment="1">
      <alignment horizontal="right"/>
    </xf>
    <xf numFmtId="0" fontId="1" fillId="4" borderId="2" xfId="0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2" fontId="1" fillId="0" borderId="5" xfId="0" applyNumberFormat="1" applyFont="1" applyBorder="1" applyAlignment="1">
      <alignment horizontal="center"/>
    </xf>
    <xf numFmtId="0" fontId="0" fillId="3" borderId="10" xfId="0" applyFill="1" applyBorder="1" applyAlignment="1">
      <alignment/>
    </xf>
    <xf numFmtId="2" fontId="0" fillId="3" borderId="20" xfId="0" applyNumberFormat="1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11" xfId="0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0" borderId="2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wrapText="1"/>
    </xf>
    <xf numFmtId="14" fontId="0" fillId="0" borderId="5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right"/>
    </xf>
    <xf numFmtId="0" fontId="0" fillId="0" borderId="5" xfId="0" applyBorder="1" applyAlignment="1">
      <alignment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2" fontId="1" fillId="0" borderId="0" xfId="0" applyNumberFormat="1" applyFont="1" applyBorder="1" applyAlignment="1">
      <alignment horizontal="center"/>
    </xf>
    <xf numFmtId="0" fontId="1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1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628650</xdr:colOff>
      <xdr:row>1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096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1</xdr:row>
      <xdr:rowOff>114300</xdr:rowOff>
    </xdr:from>
    <xdr:to>
      <xdr:col>0</xdr:col>
      <xdr:colOff>619125</xdr:colOff>
      <xdr:row>3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590550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619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600075</xdr:colOff>
      <xdr:row>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81"/>
  <sheetViews>
    <sheetView tabSelected="1" workbookViewId="0" topLeftCell="A1">
      <pane ySplit="3" topLeftCell="BM4" activePane="bottomLeft" state="frozen"/>
      <selection pane="topLeft" activeCell="A1" sqref="A1"/>
      <selection pane="bottomLeft" activeCell="A5" sqref="A5:A12"/>
    </sheetView>
  </sheetViews>
  <sheetFormatPr defaultColWidth="9.140625" defaultRowHeight="12.75"/>
  <cols>
    <col min="1" max="1" width="23.57421875" style="0" customWidth="1"/>
    <col min="2" max="2" width="10.28125" style="0" customWidth="1"/>
    <col min="3" max="3" width="5.00390625" style="0" customWidth="1"/>
    <col min="4" max="4" width="7.7109375" style="0" customWidth="1"/>
    <col min="5" max="5" width="12.28125" style="0" customWidth="1"/>
    <col min="6" max="6" width="4.7109375" style="0" customWidth="1"/>
    <col min="7" max="7" width="6.7109375" style="0" customWidth="1"/>
    <col min="8" max="8" width="2.28125" style="0" customWidth="1"/>
    <col min="11" max="11" width="3.421875" style="0" customWidth="1"/>
    <col min="12" max="12" width="7.00390625" style="0" customWidth="1"/>
    <col min="13" max="13" width="8.140625" style="0" customWidth="1"/>
    <col min="15" max="17" width="0" style="0" hidden="1" customWidth="1"/>
    <col min="18" max="18" width="3.28125" style="0" customWidth="1"/>
  </cols>
  <sheetData>
    <row r="1" spans="1:14" s="1" customFormat="1" ht="13.5" thickBot="1">
      <c r="A1" s="8" t="s">
        <v>16</v>
      </c>
      <c r="B1" s="80"/>
      <c r="C1" s="80"/>
      <c r="D1" s="8" t="s">
        <v>19</v>
      </c>
      <c r="E1" s="80"/>
      <c r="F1" s="80"/>
      <c r="G1" s="81" t="s">
        <v>21</v>
      </c>
      <c r="H1" s="81"/>
      <c r="I1" s="82"/>
      <c r="J1" s="10">
        <f>COUNT(C$4:C164)/3</f>
        <v>0</v>
      </c>
      <c r="L1" s="81" t="s">
        <v>22</v>
      </c>
      <c r="M1" s="81"/>
      <c r="N1" s="12">
        <f>SUM(L4:L164)</f>
        <v>0</v>
      </c>
    </row>
    <row r="2" spans="1:14" ht="13.5" thickBot="1">
      <c r="A2" s="47" t="s">
        <v>17</v>
      </c>
      <c r="B2" s="79"/>
      <c r="C2" s="80"/>
      <c r="D2" s="8" t="s">
        <v>18</v>
      </c>
      <c r="E2" s="83" t="s">
        <v>65</v>
      </c>
      <c r="F2" s="83"/>
      <c r="G2" s="81" t="s">
        <v>20</v>
      </c>
      <c r="H2" s="81"/>
      <c r="I2" s="72"/>
      <c r="J2" s="23">
        <f>COUNTA(F$4:F164)</f>
        <v>0</v>
      </c>
      <c r="L2" s="81" t="s">
        <v>66</v>
      </c>
      <c r="M2" s="81"/>
      <c r="N2" s="24">
        <f>SUM('E Points'!C4:C13)+SUM('E Points'!F4:F13)+SUM('E Points'!I4:I13)+SUM('E Points'!L4:L13)</f>
        <v>0</v>
      </c>
    </row>
    <row r="3" spans="1:14" s="26" customFormat="1" ht="13.5" thickBot="1">
      <c r="A3" s="21" t="s">
        <v>32</v>
      </c>
      <c r="B3" s="75"/>
      <c r="C3" s="76"/>
      <c r="D3" s="21" t="s">
        <v>33</v>
      </c>
      <c r="E3" s="76"/>
      <c r="F3" s="76"/>
      <c r="G3" s="77" t="s">
        <v>34</v>
      </c>
      <c r="H3" s="78"/>
      <c r="I3" s="78"/>
      <c r="J3" s="25">
        <f>COUNT(I$4:I164)</f>
        <v>0</v>
      </c>
      <c r="L3" s="77" t="s">
        <v>41</v>
      </c>
      <c r="M3" s="77"/>
      <c r="N3" s="12">
        <f>COUNTIF('E Points'!C4:C13,"&gt;0")+COUNTIF('E Points'!F4:F13,"&gt;0")+COUNTIF('E Points'!I4:I13,"&gt;0")+COUNTIF('E Points'!L4:L13,"&gt;0")</f>
        <v>0</v>
      </c>
    </row>
    <row r="4" spans="1:15" ht="18.75" thickBot="1">
      <c r="A4" s="48"/>
      <c r="B4" s="19" t="str">
        <f>CONCATENATE("WK ",FIXED(INT(O4/9+1),0,1))</f>
        <v>WK 1</v>
      </c>
      <c r="E4" s="2"/>
      <c r="G4" s="2" t="s">
        <v>1</v>
      </c>
      <c r="H4" s="2"/>
      <c r="I4" s="2" t="s">
        <v>12</v>
      </c>
      <c r="J4" s="2" t="s">
        <v>7</v>
      </c>
      <c r="O4">
        <v>1</v>
      </c>
    </row>
    <row r="5" spans="1:19" ht="12.75">
      <c r="A5" s="68" t="s">
        <v>64</v>
      </c>
      <c r="B5" s="3" t="s">
        <v>10</v>
      </c>
      <c r="D5" t="s">
        <v>0</v>
      </c>
      <c r="E5" s="52"/>
      <c r="F5" s="52"/>
      <c r="G5" s="49"/>
      <c r="H5" s="4"/>
      <c r="I5" s="55"/>
      <c r="J5" s="44">
        <f>IF(I5&gt;0,(100-(I5-1)*5)/100*IF(F5="AB",(C6-1),(C7-1)),0)+IF(I5&gt;0,0,IF(G5&gt;0,(100-(G5-1)*5)*(C8-1)/100,0))</f>
        <v>0</v>
      </c>
      <c r="O5">
        <v>2</v>
      </c>
      <c r="P5">
        <f>A4</f>
        <v>0</v>
      </c>
      <c r="Q5" t="str">
        <f>B4</f>
        <v>WK 1</v>
      </c>
      <c r="S5" s="71" t="s">
        <v>63</v>
      </c>
    </row>
    <row r="6" spans="1:19" ht="12.75" customHeight="1">
      <c r="A6" s="69"/>
      <c r="B6" s="1" t="s">
        <v>58</v>
      </c>
      <c r="C6" s="49"/>
      <c r="D6" t="s">
        <v>2</v>
      </c>
      <c r="E6" s="53"/>
      <c r="F6" s="53"/>
      <c r="G6" s="50"/>
      <c r="H6" s="4"/>
      <c r="I6" s="56"/>
      <c r="J6" s="45">
        <f>IF(I6&gt;0,(100-(I6-1)*5)/100*IF(F6="AB",(C6-1),(C7-1)),0)+IF(I6&gt;0,0,IF(G6&gt;0,(100-(G6-1)*5)*(C8-1)/100,0))</f>
        <v>0</v>
      </c>
      <c r="L6" s="74" t="s">
        <v>11</v>
      </c>
      <c r="N6" s="71" t="s">
        <v>29</v>
      </c>
      <c r="O6">
        <v>3</v>
      </c>
      <c r="P6">
        <f>A4</f>
        <v>0</v>
      </c>
      <c r="Q6" t="str">
        <f>B4</f>
        <v>WK 1</v>
      </c>
      <c r="S6" s="72"/>
    </row>
    <row r="7" spans="1:19" ht="13.5" thickBot="1">
      <c r="A7" s="69"/>
      <c r="B7" s="1" t="s">
        <v>59</v>
      </c>
      <c r="C7" s="50"/>
      <c r="D7" t="s">
        <v>3</v>
      </c>
      <c r="E7" s="53"/>
      <c r="F7" s="53"/>
      <c r="G7" s="50"/>
      <c r="H7" s="4"/>
      <c r="I7" s="56"/>
      <c r="J7" s="45">
        <f>IF(I7&gt;0,(100-(I7-1)*5)/100*IF(F7="AB",(C6-1),(C7-1)),0)+IF(I7&gt;0,0,IF(G7&gt;0,(100-(G7-1)*5)*(C8-1)/100,0))</f>
        <v>0</v>
      </c>
      <c r="L7" s="71"/>
      <c r="N7" s="71"/>
      <c r="O7">
        <v>4</v>
      </c>
      <c r="P7">
        <f>A4</f>
        <v>0</v>
      </c>
      <c r="Q7" t="str">
        <f>B4</f>
        <v>WK 1</v>
      </c>
      <c r="S7" s="73"/>
    </row>
    <row r="8" spans="1:19" ht="13.5" thickBot="1">
      <c r="A8" s="69"/>
      <c r="B8" s="1" t="s">
        <v>60</v>
      </c>
      <c r="C8" s="51"/>
      <c r="D8" t="s">
        <v>4</v>
      </c>
      <c r="E8" s="53"/>
      <c r="F8" s="53"/>
      <c r="G8" s="50"/>
      <c r="H8" s="4"/>
      <c r="I8" s="56"/>
      <c r="J8" s="45">
        <f>IF(I8&gt;0,(100-(I8-1)*5)/100*IF(F8="AB",(C6-1),(C7-1)),0)+IF(I8&gt;0,0,IF(G8&gt;0,(100-(G8-1)*5)*(C8-1)/100,0))</f>
        <v>0</v>
      </c>
      <c r="L8" s="9">
        <f>SUM(J5:J12)</f>
        <v>0</v>
      </c>
      <c r="N8" s="9">
        <f>L8</f>
        <v>0</v>
      </c>
      <c r="O8">
        <v>5</v>
      </c>
      <c r="P8">
        <f>A4</f>
        <v>0</v>
      </c>
      <c r="Q8" t="str">
        <f>B4</f>
        <v>WK 1</v>
      </c>
      <c r="S8" s="40">
        <f>IF(COUNTIF(J$4:J12,"&gt;0")&lt;100,COUNTIF(J$4:J12,"&gt;0"),100)</f>
        <v>0</v>
      </c>
    </row>
    <row r="9" spans="1:19" ht="13.5" thickBot="1">
      <c r="A9" s="69"/>
      <c r="D9" t="s">
        <v>5</v>
      </c>
      <c r="E9" s="53"/>
      <c r="F9" s="53"/>
      <c r="G9" s="50"/>
      <c r="H9" s="4"/>
      <c r="I9" s="56"/>
      <c r="J9" s="45">
        <f>IF(I9&gt;0,(100-(I9-1)*5)/100*IF(F9="AB",(C6-1),(C7-1)),0)+IF(I9&gt;0,0,IF(G9&gt;0,(100-(G9-1)*5)*(C8-1)/100,0))</f>
        <v>0</v>
      </c>
      <c r="O9">
        <v>6</v>
      </c>
      <c r="P9">
        <f>A4</f>
        <v>0</v>
      </c>
      <c r="Q9" t="str">
        <f>B4</f>
        <v>WK 1</v>
      </c>
      <c r="R9" s="28" t="s">
        <v>61</v>
      </c>
      <c r="S9" s="9">
        <v>0</v>
      </c>
    </row>
    <row r="10" spans="1:19" ht="13.5" thickBot="1">
      <c r="A10" s="69"/>
      <c r="B10" s="1"/>
      <c r="D10" t="s">
        <v>6</v>
      </c>
      <c r="E10" s="53"/>
      <c r="F10" s="53"/>
      <c r="G10" s="50"/>
      <c r="H10" s="4"/>
      <c r="I10" s="56"/>
      <c r="J10" s="45">
        <f>IF(I10&gt;0,(100-(I10-1)*5)/100*IF(F10="AB",(C6-1),(C7-1)),0)+IF(I10&gt;0,0,IF(G10&gt;0,(100-(G10-1)*5)*(C8-1)/100,0))</f>
        <v>0</v>
      </c>
      <c r="O10">
        <v>7</v>
      </c>
      <c r="P10">
        <f>A4</f>
        <v>0</v>
      </c>
      <c r="Q10" t="str">
        <f>B4</f>
        <v>WK 1</v>
      </c>
      <c r="R10" s="28" t="s">
        <v>62</v>
      </c>
      <c r="S10" s="9">
        <v>0</v>
      </c>
    </row>
    <row r="11" spans="1:17" ht="12.75">
      <c r="A11" s="69"/>
      <c r="D11" t="s">
        <v>8</v>
      </c>
      <c r="E11" s="53"/>
      <c r="F11" s="53"/>
      <c r="G11" s="50"/>
      <c r="H11" s="4"/>
      <c r="I11" s="56"/>
      <c r="J11" s="45">
        <f>IF(I11&gt;0,(100-(I11-1)*5)/100*IF(F11="AB",(C6-1),(C7-1)),0)+IF(I11&gt;0,0,IF(G11&gt;0,(100-(G11-1)*5)*(C8-1)/100,0))</f>
        <v>0</v>
      </c>
      <c r="O11">
        <v>8</v>
      </c>
      <c r="P11">
        <f>A4</f>
        <v>0</v>
      </c>
      <c r="Q11" t="str">
        <f>B4</f>
        <v>WK 1</v>
      </c>
    </row>
    <row r="12" spans="1:17" ht="13.5" thickBot="1">
      <c r="A12" s="70"/>
      <c r="D12" t="s">
        <v>9</v>
      </c>
      <c r="E12" s="54"/>
      <c r="F12" s="54"/>
      <c r="G12" s="51"/>
      <c r="H12" s="4"/>
      <c r="I12" s="57"/>
      <c r="J12" s="46">
        <f>IF(I12&gt;0,(100-(I12-1)*5)/100*IF(F12="AB",(C6-1),(C7-1)),0)+IF(I12&gt;0,0,IF(G12&gt;0,(100-(G12-1)*5)*(C8-1)/100,0))</f>
        <v>0</v>
      </c>
      <c r="O12">
        <v>9</v>
      </c>
      <c r="P12">
        <f>A4</f>
        <v>0</v>
      </c>
      <c r="Q12" t="str">
        <f>B4</f>
        <v>WK 1</v>
      </c>
    </row>
    <row r="13" spans="1:15" ht="18.75" thickBot="1">
      <c r="A13" s="48"/>
      <c r="B13" s="19" t="str">
        <f>CONCATENATE("WK ",FIXED(INT(O13/9+1),0,1))</f>
        <v>WK 2</v>
      </c>
      <c r="E13" s="2"/>
      <c r="G13" s="2" t="s">
        <v>1</v>
      </c>
      <c r="H13" s="2"/>
      <c r="I13" s="2" t="s">
        <v>12</v>
      </c>
      <c r="J13" s="2" t="s">
        <v>7</v>
      </c>
      <c r="O13">
        <v>10</v>
      </c>
    </row>
    <row r="14" spans="1:19" ht="12.75" hidden="1">
      <c r="A14" s="68"/>
      <c r="B14" s="3" t="s">
        <v>10</v>
      </c>
      <c r="D14" t="s">
        <v>0</v>
      </c>
      <c r="E14" s="52"/>
      <c r="F14" s="52"/>
      <c r="G14" s="49"/>
      <c r="H14" s="4"/>
      <c r="I14" s="55"/>
      <c r="J14" s="44">
        <f>IF(I14&gt;0,(100-(I14-1)*5)/100*IF(F14="AB",(C15-1),(C16-1)),0)+IF(I14&gt;0,0,IF(G14&gt;0,(100-(G14-1)*5)*(C17-1)/100,0))</f>
        <v>0</v>
      </c>
      <c r="O14">
        <v>11</v>
      </c>
      <c r="P14">
        <f>A13</f>
        <v>0</v>
      </c>
      <c r="Q14" t="str">
        <f>B13</f>
        <v>WK 2</v>
      </c>
      <c r="S14" s="71" t="s">
        <v>63</v>
      </c>
    </row>
    <row r="15" spans="1:19" ht="12.75" customHeight="1" hidden="1">
      <c r="A15" s="69"/>
      <c r="B15" s="1" t="s">
        <v>58</v>
      </c>
      <c r="C15" s="49"/>
      <c r="D15" t="s">
        <v>2</v>
      </c>
      <c r="E15" s="53"/>
      <c r="F15" s="53"/>
      <c r="G15" s="50"/>
      <c r="H15" s="4"/>
      <c r="I15" s="56"/>
      <c r="J15" s="45">
        <f>IF(I15&gt;0,(100-(I15-1)*5)/100*IF(F15="AB",(C15-1),(C16-1)),0)+IF(I15&gt;0,0,IF(G15&gt;0,(100-(G15-1)*5)*(C17-1)/100,0))</f>
        <v>0</v>
      </c>
      <c r="L15" s="74" t="s">
        <v>11</v>
      </c>
      <c r="N15" s="71" t="s">
        <v>29</v>
      </c>
      <c r="O15">
        <v>12</v>
      </c>
      <c r="P15">
        <f>A13</f>
        <v>0</v>
      </c>
      <c r="Q15" t="str">
        <f>B13</f>
        <v>WK 2</v>
      </c>
      <c r="S15" s="72"/>
    </row>
    <row r="16" spans="1:19" ht="13.5" hidden="1" thickBot="1">
      <c r="A16" s="69"/>
      <c r="B16" s="1" t="s">
        <v>59</v>
      </c>
      <c r="C16" s="50"/>
      <c r="D16" t="s">
        <v>3</v>
      </c>
      <c r="E16" s="53"/>
      <c r="F16" s="53"/>
      <c r="G16" s="50"/>
      <c r="H16" s="4"/>
      <c r="I16" s="56"/>
      <c r="J16" s="45">
        <f>IF(I16&gt;0,(100-(I16-1)*5)/100*IF(F16="AB",(C15-1),(C16-1)),0)+IF(I16&gt;0,0,IF(G16&gt;0,(100-(G16-1)*5)*(C17-1)/100,0))</f>
        <v>0</v>
      </c>
      <c r="L16" s="71"/>
      <c r="N16" s="71"/>
      <c r="O16">
        <v>13</v>
      </c>
      <c r="P16">
        <f>A13</f>
        <v>0</v>
      </c>
      <c r="Q16" t="str">
        <f>B13</f>
        <v>WK 2</v>
      </c>
      <c r="S16" s="73"/>
    </row>
    <row r="17" spans="1:19" ht="13.5" hidden="1" thickBot="1">
      <c r="A17" s="69"/>
      <c r="B17" s="1" t="s">
        <v>60</v>
      </c>
      <c r="C17" s="51"/>
      <c r="D17" t="s">
        <v>4</v>
      </c>
      <c r="E17" s="53"/>
      <c r="F17" s="53"/>
      <c r="G17" s="50"/>
      <c r="H17" s="4"/>
      <c r="I17" s="56"/>
      <c r="J17" s="45">
        <f>IF(I17&gt;0,(100-(I17-1)*5)/100*IF(F17="AB",(C15-1),(C16-1)),0)+IF(I17&gt;0,0,IF(G17&gt;0,(100-(G17-1)*5)*(C17-1)/100,0))</f>
        <v>0</v>
      </c>
      <c r="L17" s="9">
        <f>SUM(J14:J21)</f>
        <v>0</v>
      </c>
      <c r="N17" s="9">
        <f>L17+N8</f>
        <v>0</v>
      </c>
      <c r="O17">
        <v>14</v>
      </c>
      <c r="P17">
        <f>A13</f>
        <v>0</v>
      </c>
      <c r="Q17" t="str">
        <f>B13</f>
        <v>WK 2</v>
      </c>
      <c r="S17" s="40">
        <f>IF(COUNTIF(J$4:J21,"&gt;0")&lt;100,COUNTIF(J$4:J21,"&gt;0"),100)</f>
        <v>0</v>
      </c>
    </row>
    <row r="18" spans="1:19" ht="13.5" hidden="1" thickBot="1">
      <c r="A18" s="69"/>
      <c r="D18" t="s">
        <v>5</v>
      </c>
      <c r="E18" s="53"/>
      <c r="F18" s="53"/>
      <c r="G18" s="50"/>
      <c r="H18" s="4"/>
      <c r="I18" s="56"/>
      <c r="J18" s="45">
        <f>IF(I18&gt;0,(100-(I18-1)*5)/100*IF(F18="AB",(C15-1),(C16-1)),0)+IF(I18&gt;0,0,IF(G18&gt;0,(100-(G18-1)*5)*(C17-1)/100,0))</f>
        <v>0</v>
      </c>
      <c r="O18">
        <v>15</v>
      </c>
      <c r="P18">
        <f>A13</f>
        <v>0</v>
      </c>
      <c r="Q18" t="str">
        <f>B13</f>
        <v>WK 2</v>
      </c>
      <c r="R18" s="28" t="s">
        <v>61</v>
      </c>
      <c r="S18" s="9">
        <v>0</v>
      </c>
    </row>
    <row r="19" spans="1:19" ht="13.5" hidden="1" thickBot="1">
      <c r="A19" s="69"/>
      <c r="B19" s="1"/>
      <c r="D19" t="s">
        <v>6</v>
      </c>
      <c r="E19" s="53"/>
      <c r="F19" s="53"/>
      <c r="G19" s="50"/>
      <c r="H19" s="4"/>
      <c r="I19" s="56"/>
      <c r="J19" s="45">
        <f>IF(I19&gt;0,(100-(I19-1)*5)/100*IF(F19="AB",(C15-1),(C16-1)),0)+IF(I19&gt;0,0,IF(G19&gt;0,(100-(G19-1)*5)*(C17-1)/100,0))</f>
        <v>0</v>
      </c>
      <c r="O19">
        <v>16</v>
      </c>
      <c r="P19">
        <f>A13</f>
        <v>0</v>
      </c>
      <c r="Q19" t="str">
        <f>B13</f>
        <v>WK 2</v>
      </c>
      <c r="R19" s="28" t="s">
        <v>62</v>
      </c>
      <c r="S19" s="9">
        <v>0</v>
      </c>
    </row>
    <row r="20" spans="1:17" ht="12.75" hidden="1">
      <c r="A20" s="69"/>
      <c r="D20" t="s">
        <v>8</v>
      </c>
      <c r="E20" s="53"/>
      <c r="F20" s="53"/>
      <c r="G20" s="50"/>
      <c r="H20" s="4"/>
      <c r="I20" s="56"/>
      <c r="J20" s="45">
        <f>IF(I20&gt;0,(100-(I20-1)*5)/100*IF(F20="AB",(C15-1),(C16-1)),0)+IF(I20&gt;0,0,IF(G20&gt;0,(100-(G20-1)*5)*(C17-1)/100,0))</f>
        <v>0</v>
      </c>
      <c r="O20">
        <v>17</v>
      </c>
      <c r="P20">
        <f>A13</f>
        <v>0</v>
      </c>
      <c r="Q20" t="str">
        <f>B13</f>
        <v>WK 2</v>
      </c>
    </row>
    <row r="21" spans="1:17" ht="13.5" hidden="1" thickBot="1">
      <c r="A21" s="70"/>
      <c r="D21" t="s">
        <v>9</v>
      </c>
      <c r="E21" s="54"/>
      <c r="F21" s="54"/>
      <c r="G21" s="51"/>
      <c r="H21" s="4"/>
      <c r="I21" s="57"/>
      <c r="J21" s="46">
        <f>IF(I21&gt;0,(100-(I21-1)*5)/100*IF(F21="AB",(C15-1),(C16-1)),0)+IF(I21&gt;0,0,IF(G21&gt;0,(100-(G21-1)*5)*(C17-1)/100,0))</f>
        <v>0</v>
      </c>
      <c r="O21">
        <v>18</v>
      </c>
      <c r="P21">
        <f>A13</f>
        <v>0</v>
      </c>
      <c r="Q21" t="str">
        <f>B13</f>
        <v>WK 2</v>
      </c>
    </row>
    <row r="22" spans="1:15" ht="18.75" thickBot="1">
      <c r="A22" s="48"/>
      <c r="B22" s="19" t="str">
        <f>CONCATENATE("WK ",FIXED(INT(O22/9+1),0,1))</f>
        <v>WK 3</v>
      </c>
      <c r="E22" s="2"/>
      <c r="G22" s="2" t="s">
        <v>1</v>
      </c>
      <c r="H22" s="2"/>
      <c r="I22" s="2" t="s">
        <v>12</v>
      </c>
      <c r="J22" s="2" t="s">
        <v>7</v>
      </c>
      <c r="O22">
        <v>19</v>
      </c>
    </row>
    <row r="23" spans="1:19" ht="12.75" hidden="1">
      <c r="A23" s="68"/>
      <c r="B23" s="3" t="s">
        <v>10</v>
      </c>
      <c r="D23" t="s">
        <v>0</v>
      </c>
      <c r="E23" s="52"/>
      <c r="F23" s="52"/>
      <c r="G23" s="49"/>
      <c r="H23" s="4"/>
      <c r="I23" s="55"/>
      <c r="J23" s="44">
        <f>IF(I23&gt;0,(100-(I23-1)*5)/100*IF(F23="AB",(C24-1),(C25-1)),0)+IF(I23&gt;0,0,IF(G23&gt;0,(100-(G23-1)*5)*(C26-1)/100,0))</f>
        <v>0</v>
      </c>
      <c r="O23">
        <v>20</v>
      </c>
      <c r="P23">
        <f>A22</f>
        <v>0</v>
      </c>
      <c r="Q23" t="str">
        <f>B22</f>
        <v>WK 3</v>
      </c>
      <c r="S23" s="71" t="s">
        <v>63</v>
      </c>
    </row>
    <row r="24" spans="1:19" ht="12.75" customHeight="1" hidden="1">
      <c r="A24" s="69"/>
      <c r="B24" s="1" t="s">
        <v>58</v>
      </c>
      <c r="C24" s="49"/>
      <c r="D24" t="s">
        <v>2</v>
      </c>
      <c r="E24" s="53"/>
      <c r="F24" s="53"/>
      <c r="G24" s="50"/>
      <c r="H24" s="4"/>
      <c r="I24" s="56"/>
      <c r="J24" s="45">
        <f>IF(I24&gt;0,(100-(I24-1)*5)/100*IF(F24="AB",(C24-1),(C25-1)),0)+IF(I24&gt;0,0,IF(G24&gt;0,(100-(G24-1)*5)*(C26-1)/100,0))</f>
        <v>0</v>
      </c>
      <c r="L24" s="74" t="s">
        <v>11</v>
      </c>
      <c r="N24" s="71" t="s">
        <v>29</v>
      </c>
      <c r="O24">
        <v>21</v>
      </c>
      <c r="P24">
        <f>A22</f>
        <v>0</v>
      </c>
      <c r="Q24" t="str">
        <f>B22</f>
        <v>WK 3</v>
      </c>
      <c r="S24" s="72"/>
    </row>
    <row r="25" spans="1:19" ht="13.5" hidden="1" thickBot="1">
      <c r="A25" s="69"/>
      <c r="B25" s="1" t="s">
        <v>59</v>
      </c>
      <c r="C25" s="50"/>
      <c r="D25" t="s">
        <v>3</v>
      </c>
      <c r="E25" s="53"/>
      <c r="F25" s="53"/>
      <c r="G25" s="50"/>
      <c r="H25" s="4"/>
      <c r="I25" s="56"/>
      <c r="J25" s="45">
        <f>IF(I25&gt;0,(100-(I25-1)*5)/100*IF(F25="AB",(C24-1),(C25-1)),0)+IF(I25&gt;0,0,IF(G25&gt;0,(100-(G25-1)*5)*(C26-1)/100,0))</f>
        <v>0</v>
      </c>
      <c r="L25" s="71"/>
      <c r="N25" s="71"/>
      <c r="O25">
        <v>22</v>
      </c>
      <c r="P25">
        <f>A22</f>
        <v>0</v>
      </c>
      <c r="Q25" t="str">
        <f>B22</f>
        <v>WK 3</v>
      </c>
      <c r="S25" s="73"/>
    </row>
    <row r="26" spans="1:19" ht="13.5" hidden="1" thickBot="1">
      <c r="A26" s="69"/>
      <c r="B26" s="1" t="s">
        <v>60</v>
      </c>
      <c r="C26" s="51"/>
      <c r="D26" t="s">
        <v>4</v>
      </c>
      <c r="E26" s="53"/>
      <c r="F26" s="53"/>
      <c r="G26" s="50"/>
      <c r="H26" s="4"/>
      <c r="I26" s="56"/>
      <c r="J26" s="45">
        <f>IF(I26&gt;0,(100-(I26-1)*5)/100*IF(F26="AB",(C24-1),(C25-1)),0)+IF(I26&gt;0,0,IF(G26&gt;0,(100-(G26-1)*5)*(C26-1)/100,0))</f>
        <v>0</v>
      </c>
      <c r="L26" s="9">
        <f>SUM(J23:J30)</f>
        <v>0</v>
      </c>
      <c r="N26" s="9">
        <f>L26+N17</f>
        <v>0</v>
      </c>
      <c r="O26">
        <v>23</v>
      </c>
      <c r="P26">
        <f>A22</f>
        <v>0</v>
      </c>
      <c r="Q26" t="str">
        <f>B22</f>
        <v>WK 3</v>
      </c>
      <c r="S26" s="40">
        <f>IF(COUNTIF(J$4:J30,"&gt;0")&lt;100,COUNTIF(J$4:J30,"&gt;0"),100)</f>
        <v>0</v>
      </c>
    </row>
    <row r="27" spans="1:19" ht="13.5" hidden="1" thickBot="1">
      <c r="A27" s="69"/>
      <c r="D27" t="s">
        <v>5</v>
      </c>
      <c r="E27" s="53"/>
      <c r="F27" s="53"/>
      <c r="G27" s="50"/>
      <c r="H27" s="4"/>
      <c r="I27" s="56"/>
      <c r="J27" s="45">
        <f>IF(I27&gt;0,(100-(I27-1)*5)/100*IF(F27="AB",(C24-1),(C25-1)),0)+IF(I27&gt;0,0,IF(G27&gt;0,(100-(G27-1)*5)*(C26-1)/100,0))</f>
        <v>0</v>
      </c>
      <c r="O27">
        <v>24</v>
      </c>
      <c r="P27">
        <f>A22</f>
        <v>0</v>
      </c>
      <c r="Q27" t="str">
        <f>B22</f>
        <v>WK 3</v>
      </c>
      <c r="R27" s="28" t="s">
        <v>61</v>
      </c>
      <c r="S27" s="9">
        <v>0</v>
      </c>
    </row>
    <row r="28" spans="1:19" ht="13.5" hidden="1" thickBot="1">
      <c r="A28" s="69"/>
      <c r="B28" s="1"/>
      <c r="D28" t="s">
        <v>6</v>
      </c>
      <c r="E28" s="53"/>
      <c r="F28" s="53"/>
      <c r="G28" s="50"/>
      <c r="H28" s="4"/>
      <c r="I28" s="56"/>
      <c r="J28" s="45">
        <f>IF(I28&gt;0,(100-(I28-1)*5)/100*IF(F28="AB",(C24-1),(C25-1)),0)+IF(I28&gt;0,0,IF(G28&gt;0,(100-(G28-1)*5)*(C26-1)/100,0))</f>
        <v>0</v>
      </c>
      <c r="O28">
        <v>25</v>
      </c>
      <c r="P28">
        <f>A22</f>
        <v>0</v>
      </c>
      <c r="Q28" t="str">
        <f>B22</f>
        <v>WK 3</v>
      </c>
      <c r="R28" s="28" t="s">
        <v>62</v>
      </c>
      <c r="S28" s="9">
        <v>0</v>
      </c>
    </row>
    <row r="29" spans="1:17" ht="12.75" hidden="1">
      <c r="A29" s="69"/>
      <c r="D29" t="s">
        <v>8</v>
      </c>
      <c r="E29" s="53"/>
      <c r="F29" s="53"/>
      <c r="G29" s="50"/>
      <c r="H29" s="4"/>
      <c r="I29" s="56"/>
      <c r="J29" s="45">
        <f>IF(I29&gt;0,(100-(I29-1)*5)/100*IF(F29="AB",(C24-1),(C25-1)),0)+IF(I29&gt;0,0,IF(G29&gt;0,(100-(G29-1)*5)*(C26-1)/100,0))</f>
        <v>0</v>
      </c>
      <c r="O29">
        <v>26</v>
      </c>
      <c r="P29">
        <f>A22</f>
        <v>0</v>
      </c>
      <c r="Q29" t="str">
        <f>B22</f>
        <v>WK 3</v>
      </c>
    </row>
    <row r="30" spans="1:17" ht="13.5" hidden="1" thickBot="1">
      <c r="A30" s="70"/>
      <c r="D30" t="s">
        <v>9</v>
      </c>
      <c r="E30" s="54"/>
      <c r="F30" s="54"/>
      <c r="G30" s="51"/>
      <c r="H30" s="4"/>
      <c r="I30" s="57"/>
      <c r="J30" s="46">
        <f>IF(I30&gt;0,(100-(I30-1)*5)/100*IF(F30="AB",(C24-1),(C25-1)),0)+IF(I30&gt;0,0,IF(G30&gt;0,(100-(G30-1)*5)*(C26-1)/100,0))</f>
        <v>0</v>
      </c>
      <c r="O30">
        <v>27</v>
      </c>
      <c r="P30">
        <f>A22</f>
        <v>0</v>
      </c>
      <c r="Q30" t="str">
        <f>B22</f>
        <v>WK 3</v>
      </c>
    </row>
    <row r="31" spans="1:15" ht="18.75" thickBot="1">
      <c r="A31" s="48"/>
      <c r="B31" s="19" t="str">
        <f>CONCATENATE("WK ",FIXED(INT(O31/9+1),0,1))</f>
        <v>WK 4</v>
      </c>
      <c r="E31" s="2"/>
      <c r="G31" s="2" t="s">
        <v>1</v>
      </c>
      <c r="H31" s="2"/>
      <c r="I31" s="2" t="s">
        <v>12</v>
      </c>
      <c r="J31" s="2" t="s">
        <v>7</v>
      </c>
      <c r="O31">
        <v>28</v>
      </c>
    </row>
    <row r="32" spans="1:19" ht="12.75" hidden="1">
      <c r="A32" s="68"/>
      <c r="B32" s="3" t="s">
        <v>10</v>
      </c>
      <c r="D32" t="s">
        <v>0</v>
      </c>
      <c r="E32" s="52"/>
      <c r="F32" s="52"/>
      <c r="G32" s="49"/>
      <c r="H32" s="4"/>
      <c r="I32" s="55"/>
      <c r="J32" s="44">
        <f>IF(I32&gt;0,(100-(I32-1)*5)/100*IF(F32="AB",(C33-1),(C34-1)),0)+IF(I32&gt;0,0,IF(G32&gt;0,(100-(G32-1)*5)*(C35-1)/100,0))</f>
        <v>0</v>
      </c>
      <c r="O32">
        <v>29</v>
      </c>
      <c r="P32">
        <f>A31</f>
        <v>0</v>
      </c>
      <c r="Q32" t="str">
        <f>B31</f>
        <v>WK 4</v>
      </c>
      <c r="S32" s="71" t="s">
        <v>63</v>
      </c>
    </row>
    <row r="33" spans="1:19" ht="12.75" customHeight="1" hidden="1">
      <c r="A33" s="69"/>
      <c r="B33" s="1" t="s">
        <v>58</v>
      </c>
      <c r="C33" s="49"/>
      <c r="D33" t="s">
        <v>2</v>
      </c>
      <c r="E33" s="53"/>
      <c r="F33" s="53"/>
      <c r="G33" s="50"/>
      <c r="H33" s="4"/>
      <c r="I33" s="56"/>
      <c r="J33" s="45">
        <f>IF(I33&gt;0,(100-(I33-1)*5)/100*IF(F33="AB",(C33-1),(C34-1)),0)+IF(I33&gt;0,0,IF(G33&gt;0,(100-(G33-1)*5)*(C35-1)/100,0))</f>
        <v>0</v>
      </c>
      <c r="L33" s="74" t="s">
        <v>11</v>
      </c>
      <c r="N33" s="71" t="s">
        <v>29</v>
      </c>
      <c r="O33">
        <v>30</v>
      </c>
      <c r="P33">
        <f>A31</f>
        <v>0</v>
      </c>
      <c r="Q33" t="str">
        <f>B31</f>
        <v>WK 4</v>
      </c>
      <c r="S33" s="72"/>
    </row>
    <row r="34" spans="1:19" ht="13.5" hidden="1" thickBot="1">
      <c r="A34" s="69"/>
      <c r="B34" s="1" t="s">
        <v>59</v>
      </c>
      <c r="C34" s="50"/>
      <c r="D34" t="s">
        <v>3</v>
      </c>
      <c r="E34" s="53"/>
      <c r="F34" s="53"/>
      <c r="G34" s="50"/>
      <c r="H34" s="4"/>
      <c r="I34" s="56"/>
      <c r="J34" s="45">
        <f>IF(I34&gt;0,(100-(I34-1)*5)/100*IF(F34="AB",(C33-1),(C34-1)),0)+IF(I34&gt;0,0,IF(G34&gt;0,(100-(G34-1)*5)*(C35-1)/100,0))</f>
        <v>0</v>
      </c>
      <c r="L34" s="71"/>
      <c r="N34" s="71"/>
      <c r="O34">
        <v>31</v>
      </c>
      <c r="P34">
        <f>A31</f>
        <v>0</v>
      </c>
      <c r="Q34" t="str">
        <f>B31</f>
        <v>WK 4</v>
      </c>
      <c r="S34" s="73"/>
    </row>
    <row r="35" spans="1:19" ht="13.5" hidden="1" thickBot="1">
      <c r="A35" s="69"/>
      <c r="B35" s="1" t="s">
        <v>60</v>
      </c>
      <c r="C35" s="51"/>
      <c r="D35" t="s">
        <v>4</v>
      </c>
      <c r="E35" s="53"/>
      <c r="F35" s="53"/>
      <c r="G35" s="50"/>
      <c r="H35" s="4"/>
      <c r="I35" s="56"/>
      <c r="J35" s="45">
        <f>IF(I35&gt;0,(100-(I35-1)*5)/100*IF(F35="AB",(C33-1),(C34-1)),0)+IF(I35&gt;0,0,IF(G35&gt;0,(100-(G35-1)*5)*(C35-1)/100,0))</f>
        <v>0</v>
      </c>
      <c r="L35" s="9">
        <f>SUM(J32:J39)</f>
        <v>0</v>
      </c>
      <c r="N35" s="9">
        <f>L35+N26</f>
        <v>0</v>
      </c>
      <c r="O35">
        <v>32</v>
      </c>
      <c r="P35">
        <f>A31</f>
        <v>0</v>
      </c>
      <c r="Q35" t="str">
        <f>B31</f>
        <v>WK 4</v>
      </c>
      <c r="S35" s="40">
        <f>IF(COUNTIF(J$4:J39,"&gt;0")&lt;100,COUNTIF(J$4:J39,"&gt;0"),100)</f>
        <v>0</v>
      </c>
    </row>
    <row r="36" spans="1:19" ht="13.5" hidden="1" thickBot="1">
      <c r="A36" s="69"/>
      <c r="D36" t="s">
        <v>5</v>
      </c>
      <c r="E36" s="53"/>
      <c r="F36" s="53"/>
      <c r="G36" s="50"/>
      <c r="H36" s="4"/>
      <c r="I36" s="56"/>
      <c r="J36" s="45">
        <f>IF(I36&gt;0,(100-(I36-1)*5)/100*IF(F36="AB",(C33-1),(C34-1)),0)+IF(I36&gt;0,0,IF(G36&gt;0,(100-(G36-1)*5)*(C35-1)/100,0))</f>
        <v>0</v>
      </c>
      <c r="O36">
        <v>33</v>
      </c>
      <c r="P36">
        <f>A31</f>
        <v>0</v>
      </c>
      <c r="Q36" t="str">
        <f>B31</f>
        <v>WK 4</v>
      </c>
      <c r="R36" s="28" t="s">
        <v>61</v>
      </c>
      <c r="S36" s="9">
        <v>0</v>
      </c>
    </row>
    <row r="37" spans="1:19" ht="13.5" hidden="1" thickBot="1">
      <c r="A37" s="69"/>
      <c r="B37" s="1"/>
      <c r="D37" t="s">
        <v>6</v>
      </c>
      <c r="E37" s="53"/>
      <c r="F37" s="53"/>
      <c r="G37" s="50"/>
      <c r="H37" s="4"/>
      <c r="I37" s="56"/>
      <c r="J37" s="45">
        <f>IF(I37&gt;0,(100-(I37-1)*5)/100*IF(F37="AB",(C33-1),(C34-1)),0)+IF(I37&gt;0,0,IF(G37&gt;0,(100-(G37-1)*5)*(C35-1)/100,0))</f>
        <v>0</v>
      </c>
      <c r="O37">
        <v>34</v>
      </c>
      <c r="P37">
        <f>A31</f>
        <v>0</v>
      </c>
      <c r="Q37" t="str">
        <f>B31</f>
        <v>WK 4</v>
      </c>
      <c r="R37" s="28" t="s">
        <v>62</v>
      </c>
      <c r="S37" s="9">
        <v>0</v>
      </c>
    </row>
    <row r="38" spans="1:17" ht="12.75" hidden="1">
      <c r="A38" s="69"/>
      <c r="D38" t="s">
        <v>8</v>
      </c>
      <c r="E38" s="53"/>
      <c r="F38" s="53"/>
      <c r="G38" s="50"/>
      <c r="H38" s="4"/>
      <c r="I38" s="56"/>
      <c r="J38" s="45">
        <f>IF(I38&gt;0,(100-(I38-1)*5)/100*IF(F38="AB",(C33-1),(C34-1)),0)+IF(I38&gt;0,0,IF(G38&gt;0,(100-(G38-1)*5)*(C35-1)/100,0))</f>
        <v>0</v>
      </c>
      <c r="O38">
        <v>35</v>
      </c>
      <c r="P38">
        <f>A31</f>
        <v>0</v>
      </c>
      <c r="Q38" t="str">
        <f>B31</f>
        <v>WK 4</v>
      </c>
    </row>
    <row r="39" spans="1:17" ht="13.5" hidden="1" thickBot="1">
      <c r="A39" s="70"/>
      <c r="D39" t="s">
        <v>9</v>
      </c>
      <c r="E39" s="54"/>
      <c r="F39" s="54"/>
      <c r="G39" s="51"/>
      <c r="H39" s="4"/>
      <c r="I39" s="57"/>
      <c r="J39" s="46">
        <f>IF(I39&gt;0,(100-(I39-1)*5)/100*IF(F39="AB",(C33-1),(C34-1)),0)+IF(I39&gt;0,0,IF(G39&gt;0,(100-(G39-1)*5)*(C35-1)/100,0))</f>
        <v>0</v>
      </c>
      <c r="O39">
        <v>36</v>
      </c>
      <c r="P39">
        <f>A31</f>
        <v>0</v>
      </c>
      <c r="Q39" t="str">
        <f>B31</f>
        <v>WK 4</v>
      </c>
    </row>
    <row r="40" spans="1:15" ht="18.75" thickBot="1">
      <c r="A40" s="48"/>
      <c r="B40" s="19" t="str">
        <f>CONCATENATE("WK ",FIXED(INT(O40/9+1),0,1))</f>
        <v>WK 5</v>
      </c>
      <c r="E40" s="2"/>
      <c r="G40" s="2" t="s">
        <v>1</v>
      </c>
      <c r="H40" s="2"/>
      <c r="I40" s="2" t="s">
        <v>12</v>
      </c>
      <c r="J40" s="2" t="s">
        <v>7</v>
      </c>
      <c r="O40">
        <v>37</v>
      </c>
    </row>
    <row r="41" spans="1:19" ht="12.75" hidden="1">
      <c r="A41" s="68"/>
      <c r="B41" s="3" t="s">
        <v>10</v>
      </c>
      <c r="D41" t="s">
        <v>0</v>
      </c>
      <c r="E41" s="52"/>
      <c r="F41" s="52"/>
      <c r="G41" s="49"/>
      <c r="H41" s="4"/>
      <c r="I41" s="55"/>
      <c r="J41" s="44">
        <f>IF(I41&gt;0,(100-(I41-1)*5)/100*IF(F41="AB",(C42-1),(C43-1)),0)+IF(I41&gt;0,0,IF(G41&gt;0,(100-(G41-1)*5)*(C44-1)/100,0))</f>
        <v>0</v>
      </c>
      <c r="O41">
        <v>38</v>
      </c>
      <c r="P41">
        <f>A40</f>
        <v>0</v>
      </c>
      <c r="Q41" t="str">
        <f>B40</f>
        <v>WK 5</v>
      </c>
      <c r="S41" s="71" t="s">
        <v>63</v>
      </c>
    </row>
    <row r="42" spans="1:19" ht="12.75" customHeight="1" hidden="1">
      <c r="A42" s="69"/>
      <c r="B42" s="1" t="s">
        <v>58</v>
      </c>
      <c r="C42" s="49"/>
      <c r="D42" t="s">
        <v>2</v>
      </c>
      <c r="E42" s="53"/>
      <c r="F42" s="53"/>
      <c r="G42" s="50"/>
      <c r="H42" s="4"/>
      <c r="I42" s="56"/>
      <c r="J42" s="45">
        <f>IF(I42&gt;0,(100-(I42-1)*5)/100*IF(F42="AB",(C42-1),(C43-1)),0)+IF(I42&gt;0,0,IF(G42&gt;0,(100-(G42-1)*5)*(C44-1)/100,0))</f>
        <v>0</v>
      </c>
      <c r="L42" s="74" t="s">
        <v>11</v>
      </c>
      <c r="N42" s="71" t="s">
        <v>29</v>
      </c>
      <c r="O42">
        <v>39</v>
      </c>
      <c r="P42">
        <f>A40</f>
        <v>0</v>
      </c>
      <c r="Q42" t="str">
        <f>B40</f>
        <v>WK 5</v>
      </c>
      <c r="S42" s="72"/>
    </row>
    <row r="43" spans="1:19" ht="13.5" hidden="1" thickBot="1">
      <c r="A43" s="69"/>
      <c r="B43" s="1" t="s">
        <v>59</v>
      </c>
      <c r="C43" s="50"/>
      <c r="D43" t="s">
        <v>3</v>
      </c>
      <c r="E43" s="53"/>
      <c r="F43" s="53"/>
      <c r="G43" s="50"/>
      <c r="H43" s="4"/>
      <c r="I43" s="56"/>
      <c r="J43" s="45">
        <f>IF(I43&gt;0,(100-(I43-1)*5)/100*IF(F43="AB",(C42-1),(C43-1)),0)+IF(I43&gt;0,0,IF(G43&gt;0,(100-(G43-1)*5)*(C44-1)/100,0))</f>
        <v>0</v>
      </c>
      <c r="L43" s="71"/>
      <c r="N43" s="71"/>
      <c r="O43">
        <v>40</v>
      </c>
      <c r="P43">
        <f>A40</f>
        <v>0</v>
      </c>
      <c r="Q43" t="str">
        <f>B40</f>
        <v>WK 5</v>
      </c>
      <c r="S43" s="73"/>
    </row>
    <row r="44" spans="1:19" ht="13.5" hidden="1" thickBot="1">
      <c r="A44" s="69"/>
      <c r="B44" s="1" t="s">
        <v>60</v>
      </c>
      <c r="C44" s="51"/>
      <c r="D44" t="s">
        <v>4</v>
      </c>
      <c r="E44" s="53"/>
      <c r="F44" s="53"/>
      <c r="G44" s="50"/>
      <c r="H44" s="4"/>
      <c r="I44" s="56"/>
      <c r="J44" s="45">
        <f>IF(I44&gt;0,(100-(I44-1)*5)/100*IF(F44="AB",(C42-1),(C43-1)),0)+IF(I44&gt;0,0,IF(G44&gt;0,(100-(G44-1)*5)*(C44-1)/100,0))</f>
        <v>0</v>
      </c>
      <c r="L44" s="9">
        <f>SUM(J41:J48)</f>
        <v>0</v>
      </c>
      <c r="N44" s="9">
        <f>L44+N35</f>
        <v>0</v>
      </c>
      <c r="O44">
        <v>41</v>
      </c>
      <c r="P44">
        <f>A40</f>
        <v>0</v>
      </c>
      <c r="Q44" t="str">
        <f>B40</f>
        <v>WK 5</v>
      </c>
      <c r="S44" s="40">
        <f>IF(COUNTIF(J$4:J48,"&gt;0")&lt;100,COUNTIF(J$4:J48,"&gt;0"),100)</f>
        <v>0</v>
      </c>
    </row>
    <row r="45" spans="1:19" ht="13.5" hidden="1" thickBot="1">
      <c r="A45" s="69"/>
      <c r="D45" t="s">
        <v>5</v>
      </c>
      <c r="E45" s="53"/>
      <c r="F45" s="53"/>
      <c r="G45" s="50"/>
      <c r="H45" s="4"/>
      <c r="I45" s="56"/>
      <c r="J45" s="45">
        <f>IF(I45&gt;0,(100-(I45-1)*5)/100*IF(F45="AB",(C42-1),(C43-1)),0)+IF(I45&gt;0,0,IF(G45&gt;0,(100-(G45-1)*5)*(C44-1)/100,0))</f>
        <v>0</v>
      </c>
      <c r="O45">
        <v>42</v>
      </c>
      <c r="P45">
        <f>A40</f>
        <v>0</v>
      </c>
      <c r="Q45" t="str">
        <f>B40</f>
        <v>WK 5</v>
      </c>
      <c r="R45" s="28" t="s">
        <v>61</v>
      </c>
      <c r="S45" s="9">
        <v>0</v>
      </c>
    </row>
    <row r="46" spans="1:19" ht="13.5" hidden="1" thickBot="1">
      <c r="A46" s="69"/>
      <c r="B46" s="1"/>
      <c r="D46" t="s">
        <v>6</v>
      </c>
      <c r="E46" s="53"/>
      <c r="F46" s="53"/>
      <c r="G46" s="50"/>
      <c r="H46" s="4"/>
      <c r="I46" s="56"/>
      <c r="J46" s="45">
        <f>IF(I46&gt;0,(100-(I46-1)*5)/100*IF(F46="AB",(C42-1),(C43-1)),0)+IF(I46&gt;0,0,IF(G46&gt;0,(100-(G46-1)*5)*(C44-1)/100,0))</f>
        <v>0</v>
      </c>
      <c r="O46">
        <v>43</v>
      </c>
      <c r="P46">
        <f>A40</f>
        <v>0</v>
      </c>
      <c r="Q46" t="str">
        <f>B40</f>
        <v>WK 5</v>
      </c>
      <c r="R46" s="28" t="s">
        <v>62</v>
      </c>
      <c r="S46" s="9">
        <v>0</v>
      </c>
    </row>
    <row r="47" spans="1:17" ht="12.75" hidden="1">
      <c r="A47" s="69"/>
      <c r="D47" t="s">
        <v>8</v>
      </c>
      <c r="E47" s="53"/>
      <c r="F47" s="53"/>
      <c r="G47" s="50"/>
      <c r="H47" s="4"/>
      <c r="I47" s="56"/>
      <c r="J47" s="45">
        <f>IF(I47&gt;0,(100-(I47-1)*5)/100*IF(F47="AB",(C42-1),(C43-1)),0)+IF(I47&gt;0,0,IF(G47&gt;0,(100-(G47-1)*5)*(C44-1)/100,0))</f>
        <v>0</v>
      </c>
      <c r="O47">
        <v>44</v>
      </c>
      <c r="P47">
        <f>A40</f>
        <v>0</v>
      </c>
      <c r="Q47" t="str">
        <f>B40</f>
        <v>WK 5</v>
      </c>
    </row>
    <row r="48" spans="1:17" ht="13.5" hidden="1" thickBot="1">
      <c r="A48" s="70"/>
      <c r="D48" t="s">
        <v>9</v>
      </c>
      <c r="E48" s="54"/>
      <c r="F48" s="54"/>
      <c r="G48" s="51"/>
      <c r="H48" s="4"/>
      <c r="I48" s="57"/>
      <c r="J48" s="46">
        <f>IF(I48&gt;0,(100-(I48-1)*5)/100*IF(F48="AB",(C42-1),(C43-1)),0)+IF(I48&gt;0,0,IF(G48&gt;0,(100-(G48-1)*5)*(C44-1)/100,0))</f>
        <v>0</v>
      </c>
      <c r="O48">
        <v>45</v>
      </c>
      <c r="P48">
        <f>A40</f>
        <v>0</v>
      </c>
      <c r="Q48" t="str">
        <f>B40</f>
        <v>WK 5</v>
      </c>
    </row>
    <row r="49" spans="1:15" ht="18.75" thickBot="1">
      <c r="A49" s="48"/>
      <c r="B49" s="19" t="str">
        <f>CONCATENATE("WK ",FIXED(INT(O49/9+1),0,1))</f>
        <v>WK 6</v>
      </c>
      <c r="E49" s="2"/>
      <c r="G49" s="2" t="s">
        <v>1</v>
      </c>
      <c r="H49" s="2"/>
      <c r="I49" s="2" t="s">
        <v>12</v>
      </c>
      <c r="J49" s="2" t="s">
        <v>7</v>
      </c>
      <c r="O49">
        <v>46</v>
      </c>
    </row>
    <row r="50" spans="1:19" ht="12.75" hidden="1">
      <c r="A50" s="68"/>
      <c r="B50" s="3" t="s">
        <v>10</v>
      </c>
      <c r="D50" t="s">
        <v>0</v>
      </c>
      <c r="E50" s="52"/>
      <c r="F50" s="52"/>
      <c r="G50" s="49"/>
      <c r="H50" s="4"/>
      <c r="I50" s="55"/>
      <c r="J50" s="44">
        <f>IF(I50&gt;0,(100-(I50-1)*5)/100*IF(F50="AB",(C51-1),(C52-1)),0)+IF(I50&gt;0,0,IF(G50&gt;0,(100-(G50-1)*5)*(C53-1)/100,0))</f>
        <v>0</v>
      </c>
      <c r="O50">
        <v>47</v>
      </c>
      <c r="P50">
        <f>A49</f>
        <v>0</v>
      </c>
      <c r="Q50" t="str">
        <f>B49</f>
        <v>WK 6</v>
      </c>
      <c r="S50" s="71" t="s">
        <v>63</v>
      </c>
    </row>
    <row r="51" spans="1:19" ht="12.75" customHeight="1" hidden="1">
      <c r="A51" s="69"/>
      <c r="B51" s="1" t="s">
        <v>58</v>
      </c>
      <c r="C51" s="49"/>
      <c r="D51" t="s">
        <v>2</v>
      </c>
      <c r="E51" s="53"/>
      <c r="F51" s="53"/>
      <c r="G51" s="50"/>
      <c r="H51" s="4"/>
      <c r="I51" s="56"/>
      <c r="J51" s="45">
        <f>IF(I51&gt;0,(100-(I51-1)*5)/100*IF(F51="AB",(C51-1),(C52-1)),0)+IF(I51&gt;0,0,IF(G51&gt;0,(100-(G51-1)*5)*(C53-1)/100,0))</f>
        <v>0</v>
      </c>
      <c r="L51" s="74" t="s">
        <v>11</v>
      </c>
      <c r="N51" s="71" t="s">
        <v>29</v>
      </c>
      <c r="O51">
        <v>48</v>
      </c>
      <c r="P51">
        <f>A49</f>
        <v>0</v>
      </c>
      <c r="Q51" t="str">
        <f>B49</f>
        <v>WK 6</v>
      </c>
      <c r="S51" s="72"/>
    </row>
    <row r="52" spans="1:19" ht="13.5" hidden="1" thickBot="1">
      <c r="A52" s="69"/>
      <c r="B52" s="1" t="s">
        <v>59</v>
      </c>
      <c r="C52" s="50"/>
      <c r="D52" t="s">
        <v>3</v>
      </c>
      <c r="E52" s="53"/>
      <c r="F52" s="53"/>
      <c r="G52" s="50"/>
      <c r="H52" s="4"/>
      <c r="I52" s="56"/>
      <c r="J52" s="45">
        <f>IF(I52&gt;0,(100-(I52-1)*5)/100*IF(F52="AB",(C51-1),(C52-1)),0)+IF(I52&gt;0,0,IF(G52&gt;0,(100-(G52-1)*5)*(C53-1)/100,0))</f>
        <v>0</v>
      </c>
      <c r="L52" s="71"/>
      <c r="N52" s="71"/>
      <c r="O52">
        <v>49</v>
      </c>
      <c r="P52">
        <f>A49</f>
        <v>0</v>
      </c>
      <c r="Q52" t="str">
        <f>B49</f>
        <v>WK 6</v>
      </c>
      <c r="S52" s="73"/>
    </row>
    <row r="53" spans="1:19" ht="13.5" hidden="1" thickBot="1">
      <c r="A53" s="69"/>
      <c r="B53" s="1" t="s">
        <v>60</v>
      </c>
      <c r="C53" s="51"/>
      <c r="D53" t="s">
        <v>4</v>
      </c>
      <c r="E53" s="53"/>
      <c r="F53" s="53"/>
      <c r="G53" s="50"/>
      <c r="H53" s="4"/>
      <c r="I53" s="56"/>
      <c r="J53" s="45">
        <f>IF(I53&gt;0,(100-(I53-1)*5)/100*IF(F53="AB",(C51-1),(C52-1)),0)+IF(I53&gt;0,0,IF(G53&gt;0,(100-(G53-1)*5)*(C53-1)/100,0))</f>
        <v>0</v>
      </c>
      <c r="L53" s="9">
        <f>SUM(J50:J57)</f>
        <v>0</v>
      </c>
      <c r="N53" s="9">
        <f>L53+N44</f>
        <v>0</v>
      </c>
      <c r="O53">
        <v>50</v>
      </c>
      <c r="P53">
        <f>A49</f>
        <v>0</v>
      </c>
      <c r="Q53" t="str">
        <f>B49</f>
        <v>WK 6</v>
      </c>
      <c r="S53" s="40">
        <f>IF(COUNTIF(J$4:J57,"&gt;0")&lt;100,COUNTIF(J$4:J57,"&gt;0"),100)</f>
        <v>0</v>
      </c>
    </row>
    <row r="54" spans="1:19" ht="13.5" hidden="1" thickBot="1">
      <c r="A54" s="69"/>
      <c r="D54" t="s">
        <v>5</v>
      </c>
      <c r="E54" s="53"/>
      <c r="F54" s="53"/>
      <c r="G54" s="50"/>
      <c r="H54" s="4"/>
      <c r="I54" s="56"/>
      <c r="J54" s="45">
        <f>IF(I54&gt;0,(100-(I54-1)*5)/100*IF(F54="AB",(C51-1),(C52-1)),0)+IF(I54&gt;0,0,IF(G54&gt;0,(100-(G54-1)*5)*(C53-1)/100,0))</f>
        <v>0</v>
      </c>
      <c r="O54">
        <v>51</v>
      </c>
      <c r="P54">
        <f>A49</f>
        <v>0</v>
      </c>
      <c r="Q54" t="str">
        <f>B49</f>
        <v>WK 6</v>
      </c>
      <c r="R54" s="28" t="s">
        <v>61</v>
      </c>
      <c r="S54" s="9">
        <v>0</v>
      </c>
    </row>
    <row r="55" spans="1:19" ht="13.5" hidden="1" thickBot="1">
      <c r="A55" s="69"/>
      <c r="B55" s="1"/>
      <c r="D55" t="s">
        <v>6</v>
      </c>
      <c r="E55" s="53"/>
      <c r="F55" s="53"/>
      <c r="G55" s="50"/>
      <c r="H55" s="4"/>
      <c r="I55" s="56"/>
      <c r="J55" s="45">
        <f>IF(I55&gt;0,(100-(I55-1)*5)/100*IF(F55="AB",(C51-1),(C52-1)),0)+IF(I55&gt;0,0,IF(G55&gt;0,(100-(G55-1)*5)*(C53-1)/100,0))</f>
        <v>0</v>
      </c>
      <c r="O55">
        <v>52</v>
      </c>
      <c r="P55">
        <f>A49</f>
        <v>0</v>
      </c>
      <c r="Q55" t="str">
        <f>B49</f>
        <v>WK 6</v>
      </c>
      <c r="R55" s="28" t="s">
        <v>62</v>
      </c>
      <c r="S55" s="9">
        <v>0</v>
      </c>
    </row>
    <row r="56" spans="1:17" ht="12.75" hidden="1">
      <c r="A56" s="69"/>
      <c r="D56" t="s">
        <v>8</v>
      </c>
      <c r="E56" s="53"/>
      <c r="F56" s="53"/>
      <c r="G56" s="50"/>
      <c r="H56" s="4"/>
      <c r="I56" s="56"/>
      <c r="J56" s="45">
        <f>IF(I56&gt;0,(100-(I56-1)*5)/100*IF(F56="AB",(C51-1),(C52-1)),0)+IF(I56&gt;0,0,IF(G56&gt;0,(100-(G56-1)*5)*(C53-1)/100,0))</f>
        <v>0</v>
      </c>
      <c r="O56">
        <v>53</v>
      </c>
      <c r="P56">
        <f>A49</f>
        <v>0</v>
      </c>
      <c r="Q56" t="str">
        <f>B49</f>
        <v>WK 6</v>
      </c>
    </row>
    <row r="57" spans="1:17" ht="13.5" hidden="1" thickBot="1">
      <c r="A57" s="70"/>
      <c r="D57" t="s">
        <v>9</v>
      </c>
      <c r="E57" s="54"/>
      <c r="F57" s="54"/>
      <c r="G57" s="51"/>
      <c r="H57" s="4"/>
      <c r="I57" s="57"/>
      <c r="J57" s="46">
        <f>IF(I57&gt;0,(100-(I57-1)*5)/100*IF(F57="AB",(C51-1),(C52-1)),0)+IF(I57&gt;0,0,IF(G57&gt;0,(100-(G57-1)*5)*(C53-1)/100,0))</f>
        <v>0</v>
      </c>
      <c r="O57">
        <v>54</v>
      </c>
      <c r="P57">
        <f>A49</f>
        <v>0</v>
      </c>
      <c r="Q57" t="str">
        <f>B49</f>
        <v>WK 6</v>
      </c>
    </row>
    <row r="58" spans="1:15" ht="18.75" thickBot="1">
      <c r="A58" s="48"/>
      <c r="B58" s="19" t="str">
        <f>CONCATENATE("WK ",FIXED(INT(O58/9+1),0,1))</f>
        <v>WK 7</v>
      </c>
      <c r="E58" s="2"/>
      <c r="G58" s="2" t="s">
        <v>1</v>
      </c>
      <c r="H58" s="2"/>
      <c r="I58" s="2" t="s">
        <v>12</v>
      </c>
      <c r="J58" s="2" t="s">
        <v>7</v>
      </c>
      <c r="O58">
        <v>55</v>
      </c>
    </row>
    <row r="59" spans="1:19" ht="12.75" hidden="1">
      <c r="A59" s="68"/>
      <c r="B59" s="3" t="s">
        <v>10</v>
      </c>
      <c r="D59" t="s">
        <v>0</v>
      </c>
      <c r="E59" s="52"/>
      <c r="F59" s="52"/>
      <c r="G59" s="49"/>
      <c r="H59" s="4"/>
      <c r="I59" s="55"/>
      <c r="J59" s="44">
        <f>IF(I59&gt;0,(100-(I59-1)*5)/100*IF(F59="AB",(C60-1),(C61-1)),0)+IF(I59&gt;0,0,IF(G59&gt;0,(100-(G59-1)*5)*(C62-1)/100,0))</f>
        <v>0</v>
      </c>
      <c r="O59">
        <v>56</v>
      </c>
      <c r="P59">
        <f>A58</f>
        <v>0</v>
      </c>
      <c r="Q59" t="str">
        <f>B58</f>
        <v>WK 7</v>
      </c>
      <c r="S59" s="71" t="s">
        <v>63</v>
      </c>
    </row>
    <row r="60" spans="1:19" ht="12.75" customHeight="1" hidden="1">
      <c r="A60" s="69"/>
      <c r="B60" s="1" t="s">
        <v>58</v>
      </c>
      <c r="C60" s="49"/>
      <c r="D60" t="s">
        <v>2</v>
      </c>
      <c r="E60" s="53"/>
      <c r="F60" s="53"/>
      <c r="G60" s="50"/>
      <c r="H60" s="4"/>
      <c r="I60" s="56"/>
      <c r="J60" s="45">
        <f>IF(I60&gt;0,(100-(I60-1)*5)/100*IF(F60="AB",(C60-1),(C61-1)),0)+IF(I60&gt;0,0,IF(G60&gt;0,(100-(G60-1)*5)*(C62-1)/100,0))</f>
        <v>0</v>
      </c>
      <c r="L60" s="74" t="s">
        <v>11</v>
      </c>
      <c r="N60" s="71" t="s">
        <v>29</v>
      </c>
      <c r="O60">
        <v>57</v>
      </c>
      <c r="P60">
        <f>A58</f>
        <v>0</v>
      </c>
      <c r="Q60" t="str">
        <f>B58</f>
        <v>WK 7</v>
      </c>
      <c r="S60" s="72"/>
    </row>
    <row r="61" spans="1:19" ht="13.5" hidden="1" thickBot="1">
      <c r="A61" s="69"/>
      <c r="B61" s="1" t="s">
        <v>59</v>
      </c>
      <c r="C61" s="50"/>
      <c r="D61" t="s">
        <v>3</v>
      </c>
      <c r="E61" s="53"/>
      <c r="F61" s="53"/>
      <c r="G61" s="50"/>
      <c r="H61" s="4"/>
      <c r="I61" s="56"/>
      <c r="J61" s="45">
        <f>IF(I61&gt;0,(100-(I61-1)*5)/100*IF(F61="AB",(C60-1),(C61-1)),0)+IF(I61&gt;0,0,IF(G61&gt;0,(100-(G61-1)*5)*(C62-1)/100,0))</f>
        <v>0</v>
      </c>
      <c r="L61" s="71"/>
      <c r="N61" s="71"/>
      <c r="O61">
        <v>58</v>
      </c>
      <c r="P61">
        <f>A58</f>
        <v>0</v>
      </c>
      <c r="Q61" t="str">
        <f>B58</f>
        <v>WK 7</v>
      </c>
      <c r="S61" s="73"/>
    </row>
    <row r="62" spans="1:19" ht="13.5" hidden="1" thickBot="1">
      <c r="A62" s="69"/>
      <c r="B62" s="1" t="s">
        <v>60</v>
      </c>
      <c r="C62" s="51"/>
      <c r="D62" t="s">
        <v>4</v>
      </c>
      <c r="E62" s="53"/>
      <c r="F62" s="53"/>
      <c r="G62" s="50"/>
      <c r="H62" s="4"/>
      <c r="I62" s="56"/>
      <c r="J62" s="45">
        <f>IF(I62&gt;0,(100-(I62-1)*5)/100*IF(F62="AB",(C60-1),(C61-1)),0)+IF(I62&gt;0,0,IF(G62&gt;0,(100-(G62-1)*5)*(C62-1)/100,0))</f>
        <v>0</v>
      </c>
      <c r="L62" s="9">
        <f>SUM(J59:J66)</f>
        <v>0</v>
      </c>
      <c r="N62" s="9">
        <f>L62+N53</f>
        <v>0</v>
      </c>
      <c r="O62">
        <v>59</v>
      </c>
      <c r="P62">
        <f>A58</f>
        <v>0</v>
      </c>
      <c r="Q62" t="str">
        <f>B58</f>
        <v>WK 7</v>
      </c>
      <c r="S62" s="40">
        <f>IF(COUNTIF(J$4:J66,"&gt;0")&lt;100,COUNTIF(J$4:J66,"&gt;0"),100)</f>
        <v>0</v>
      </c>
    </row>
    <row r="63" spans="1:19" ht="13.5" hidden="1" thickBot="1">
      <c r="A63" s="69"/>
      <c r="D63" t="s">
        <v>5</v>
      </c>
      <c r="E63" s="53"/>
      <c r="F63" s="53"/>
      <c r="G63" s="50"/>
      <c r="H63" s="4"/>
      <c r="I63" s="56"/>
      <c r="J63" s="45">
        <f>IF(I63&gt;0,(100-(I63-1)*5)/100*IF(F63="AB",(C60-1),(C61-1)),0)+IF(I63&gt;0,0,IF(G63&gt;0,(100-(G63-1)*5)*(C62-1)/100,0))</f>
        <v>0</v>
      </c>
      <c r="O63">
        <v>60</v>
      </c>
      <c r="P63">
        <f>A58</f>
        <v>0</v>
      </c>
      <c r="Q63" t="str">
        <f>B58</f>
        <v>WK 7</v>
      </c>
      <c r="R63" s="28" t="s">
        <v>61</v>
      </c>
      <c r="S63" s="9">
        <v>0</v>
      </c>
    </row>
    <row r="64" spans="1:19" ht="13.5" hidden="1" thickBot="1">
      <c r="A64" s="69"/>
      <c r="B64" s="1"/>
      <c r="D64" t="s">
        <v>6</v>
      </c>
      <c r="E64" s="53"/>
      <c r="F64" s="53"/>
      <c r="G64" s="50"/>
      <c r="H64" s="4"/>
      <c r="I64" s="56"/>
      <c r="J64" s="45">
        <f>IF(I64&gt;0,(100-(I64-1)*5)/100*IF(F64="AB",(C60-1),(C61-1)),0)+IF(I64&gt;0,0,IF(G64&gt;0,(100-(G64-1)*5)*(C62-1)/100,0))</f>
        <v>0</v>
      </c>
      <c r="O64">
        <v>61</v>
      </c>
      <c r="P64">
        <f>A58</f>
        <v>0</v>
      </c>
      <c r="Q64" t="str">
        <f>B58</f>
        <v>WK 7</v>
      </c>
      <c r="R64" s="28" t="s">
        <v>62</v>
      </c>
      <c r="S64" s="9">
        <v>0</v>
      </c>
    </row>
    <row r="65" spans="1:17" ht="12.75" hidden="1">
      <c r="A65" s="69"/>
      <c r="D65" t="s">
        <v>8</v>
      </c>
      <c r="E65" s="53"/>
      <c r="F65" s="53"/>
      <c r="G65" s="50"/>
      <c r="H65" s="4"/>
      <c r="I65" s="56"/>
      <c r="J65" s="45">
        <f>IF(I65&gt;0,(100-(I65-1)*5)/100*IF(F65="AB",(C60-1),(C61-1)),0)+IF(I65&gt;0,0,IF(G65&gt;0,(100-(G65-1)*5)*(C62-1)/100,0))</f>
        <v>0</v>
      </c>
      <c r="O65">
        <v>62</v>
      </c>
      <c r="P65">
        <f>A58</f>
        <v>0</v>
      </c>
      <c r="Q65" t="str">
        <f>B58</f>
        <v>WK 7</v>
      </c>
    </row>
    <row r="66" spans="1:17" ht="13.5" hidden="1" thickBot="1">
      <c r="A66" s="70"/>
      <c r="D66" t="s">
        <v>9</v>
      </c>
      <c r="E66" s="54"/>
      <c r="F66" s="54"/>
      <c r="G66" s="51"/>
      <c r="H66" s="4"/>
      <c r="I66" s="57"/>
      <c r="J66" s="46">
        <f>IF(I66&gt;0,(100-(I66-1)*5)/100*IF(F66="AB",(C60-1),(C61-1)),0)+IF(I66&gt;0,0,IF(G66&gt;0,(100-(G66-1)*5)*(C62-1)/100,0))</f>
        <v>0</v>
      </c>
      <c r="O66">
        <v>63</v>
      </c>
      <c r="P66">
        <f>A58</f>
        <v>0</v>
      </c>
      <c r="Q66" t="str">
        <f>B58</f>
        <v>WK 7</v>
      </c>
    </row>
    <row r="67" spans="1:15" ht="18.75" thickBot="1">
      <c r="A67" s="48"/>
      <c r="B67" s="19" t="str">
        <f>CONCATENATE("WK ",FIXED(INT(O67/9+1),0,1))</f>
        <v>WK 8</v>
      </c>
      <c r="E67" s="2"/>
      <c r="G67" s="2" t="s">
        <v>1</v>
      </c>
      <c r="H67" s="2"/>
      <c r="I67" s="2" t="s">
        <v>12</v>
      </c>
      <c r="J67" s="2" t="s">
        <v>7</v>
      </c>
      <c r="O67">
        <v>64</v>
      </c>
    </row>
    <row r="68" spans="1:19" ht="12.75" hidden="1">
      <c r="A68" s="68"/>
      <c r="B68" s="3" t="s">
        <v>10</v>
      </c>
      <c r="D68" t="s">
        <v>0</v>
      </c>
      <c r="E68" s="52"/>
      <c r="F68" s="52"/>
      <c r="G68" s="49"/>
      <c r="H68" s="4"/>
      <c r="I68" s="55"/>
      <c r="J68" s="44">
        <f>IF(I68&gt;0,(100-(I68-1)*5)/100*IF(F68="AB",(C69-1),(C70-1)),0)+IF(I68&gt;0,0,IF(G68&gt;0,(100-(G68-1)*5)*(C71-1)/100,0))</f>
        <v>0</v>
      </c>
      <c r="O68">
        <v>65</v>
      </c>
      <c r="P68">
        <f>A67</f>
        <v>0</v>
      </c>
      <c r="Q68" t="str">
        <f>B67</f>
        <v>WK 8</v>
      </c>
      <c r="S68" s="71" t="s">
        <v>63</v>
      </c>
    </row>
    <row r="69" spans="1:19" ht="12.75" customHeight="1" hidden="1">
      <c r="A69" s="69"/>
      <c r="B69" s="1" t="s">
        <v>58</v>
      </c>
      <c r="C69" s="49"/>
      <c r="D69" t="s">
        <v>2</v>
      </c>
      <c r="E69" s="53"/>
      <c r="F69" s="53"/>
      <c r="G69" s="50"/>
      <c r="H69" s="4"/>
      <c r="I69" s="56"/>
      <c r="J69" s="45">
        <f>IF(I69&gt;0,(100-(I69-1)*5)/100*IF(F69="AB",(C69-1),(C70-1)),0)+IF(I69&gt;0,0,IF(G69&gt;0,(100-(G69-1)*5)*(C71-1)/100,0))</f>
        <v>0</v>
      </c>
      <c r="L69" s="74" t="s">
        <v>11</v>
      </c>
      <c r="N69" s="71" t="s">
        <v>29</v>
      </c>
      <c r="O69">
        <v>66</v>
      </c>
      <c r="P69">
        <f>A67</f>
        <v>0</v>
      </c>
      <c r="Q69" t="str">
        <f>B67</f>
        <v>WK 8</v>
      </c>
      <c r="S69" s="72"/>
    </row>
    <row r="70" spans="1:19" ht="13.5" hidden="1" thickBot="1">
      <c r="A70" s="69"/>
      <c r="B70" s="1" t="s">
        <v>59</v>
      </c>
      <c r="C70" s="50"/>
      <c r="D70" t="s">
        <v>3</v>
      </c>
      <c r="E70" s="53"/>
      <c r="F70" s="53"/>
      <c r="G70" s="50"/>
      <c r="H70" s="4"/>
      <c r="I70" s="56"/>
      <c r="J70" s="45">
        <f>IF(I70&gt;0,(100-(I70-1)*5)/100*IF(F70="AB",(C69-1),(C70-1)),0)+IF(I70&gt;0,0,IF(G70&gt;0,(100-(G70-1)*5)*(C71-1)/100,0))</f>
        <v>0</v>
      </c>
      <c r="L70" s="71"/>
      <c r="N70" s="71"/>
      <c r="O70">
        <v>67</v>
      </c>
      <c r="P70">
        <f>A67</f>
        <v>0</v>
      </c>
      <c r="Q70" t="str">
        <f>B67</f>
        <v>WK 8</v>
      </c>
      <c r="S70" s="73"/>
    </row>
    <row r="71" spans="1:19" ht="13.5" hidden="1" thickBot="1">
      <c r="A71" s="69"/>
      <c r="B71" s="1" t="s">
        <v>60</v>
      </c>
      <c r="C71" s="51"/>
      <c r="D71" t="s">
        <v>4</v>
      </c>
      <c r="E71" s="53"/>
      <c r="F71" s="53"/>
      <c r="G71" s="50"/>
      <c r="H71" s="4"/>
      <c r="I71" s="56"/>
      <c r="J71" s="45">
        <f>IF(I71&gt;0,(100-(I71-1)*5)/100*IF(F71="AB",(C69-1),(C70-1)),0)+IF(I71&gt;0,0,IF(G71&gt;0,(100-(G71-1)*5)*(C71-1)/100,0))</f>
        <v>0</v>
      </c>
      <c r="L71" s="9">
        <f>SUM(J68:J75)</f>
        <v>0</v>
      </c>
      <c r="N71" s="9">
        <f>L71+N62</f>
        <v>0</v>
      </c>
      <c r="O71">
        <v>68</v>
      </c>
      <c r="P71">
        <f>A67</f>
        <v>0</v>
      </c>
      <c r="Q71" t="str">
        <f>B67</f>
        <v>WK 8</v>
      </c>
      <c r="S71" s="40">
        <f>IF(COUNTIF(J$4:J75,"&gt;0")&lt;100,COUNTIF(J$4:J75,"&gt;0"),100)</f>
        <v>0</v>
      </c>
    </row>
    <row r="72" spans="1:19" ht="13.5" hidden="1" thickBot="1">
      <c r="A72" s="69"/>
      <c r="D72" t="s">
        <v>5</v>
      </c>
      <c r="E72" s="53"/>
      <c r="F72" s="53"/>
      <c r="G72" s="50"/>
      <c r="H72" s="4"/>
      <c r="I72" s="56"/>
      <c r="J72" s="45">
        <f>IF(I72&gt;0,(100-(I72-1)*5)/100*IF(F72="AB",(C69-1),(C70-1)),0)+IF(I72&gt;0,0,IF(G72&gt;0,(100-(G72-1)*5)*(C71-1)/100,0))</f>
        <v>0</v>
      </c>
      <c r="O72">
        <v>69</v>
      </c>
      <c r="P72">
        <f>A67</f>
        <v>0</v>
      </c>
      <c r="Q72" t="str">
        <f>B67</f>
        <v>WK 8</v>
      </c>
      <c r="R72" s="28" t="s">
        <v>61</v>
      </c>
      <c r="S72" s="9">
        <v>0</v>
      </c>
    </row>
    <row r="73" spans="1:19" ht="13.5" hidden="1" thickBot="1">
      <c r="A73" s="69"/>
      <c r="B73" s="1"/>
      <c r="D73" t="s">
        <v>6</v>
      </c>
      <c r="E73" s="53"/>
      <c r="F73" s="53"/>
      <c r="G73" s="50"/>
      <c r="H73" s="4"/>
      <c r="I73" s="56"/>
      <c r="J73" s="45">
        <f>IF(I73&gt;0,(100-(I73-1)*5)/100*IF(F73="AB",(C69-1),(C70-1)),0)+IF(I73&gt;0,0,IF(G73&gt;0,(100-(G73-1)*5)*(C71-1)/100,0))</f>
        <v>0</v>
      </c>
      <c r="O73">
        <v>70</v>
      </c>
      <c r="P73">
        <f>A67</f>
        <v>0</v>
      </c>
      <c r="Q73" t="str">
        <f>B67</f>
        <v>WK 8</v>
      </c>
      <c r="R73" s="28" t="s">
        <v>62</v>
      </c>
      <c r="S73" s="9">
        <v>0</v>
      </c>
    </row>
    <row r="74" spans="1:17" ht="12.75" hidden="1">
      <c r="A74" s="69"/>
      <c r="D74" t="s">
        <v>8</v>
      </c>
      <c r="E74" s="53"/>
      <c r="F74" s="53"/>
      <c r="G74" s="50"/>
      <c r="H74" s="4"/>
      <c r="I74" s="56"/>
      <c r="J74" s="45">
        <f>IF(I74&gt;0,(100-(I74-1)*5)/100*IF(F74="AB",(C69-1),(C70-1)),0)+IF(I74&gt;0,0,IF(G74&gt;0,(100-(G74-1)*5)*(C71-1)/100,0))</f>
        <v>0</v>
      </c>
      <c r="O74">
        <v>71</v>
      </c>
      <c r="P74">
        <f>A67</f>
        <v>0</v>
      </c>
      <c r="Q74" t="str">
        <f>B67</f>
        <v>WK 8</v>
      </c>
    </row>
    <row r="75" spans="1:17" ht="13.5" hidden="1" thickBot="1">
      <c r="A75" s="70"/>
      <c r="D75" t="s">
        <v>9</v>
      </c>
      <c r="E75" s="54"/>
      <c r="F75" s="54"/>
      <c r="G75" s="51"/>
      <c r="H75" s="4"/>
      <c r="I75" s="57"/>
      <c r="J75" s="46">
        <f>IF(I75&gt;0,(100-(I75-1)*5)/100*IF(F75="AB",(C69-1),(C70-1)),0)+IF(I75&gt;0,0,IF(G75&gt;0,(100-(G75-1)*5)*(C71-1)/100,0))</f>
        <v>0</v>
      </c>
      <c r="O75">
        <v>72</v>
      </c>
      <c r="P75">
        <f>A67</f>
        <v>0</v>
      </c>
      <c r="Q75" t="str">
        <f>B67</f>
        <v>WK 8</v>
      </c>
    </row>
    <row r="76" spans="1:15" ht="18.75" thickBot="1">
      <c r="A76" s="48"/>
      <c r="B76" s="19" t="str">
        <f>CONCATENATE("WK ",FIXED(INT(O76/9+1),0,1))</f>
        <v>WK 9</v>
      </c>
      <c r="E76" s="2"/>
      <c r="G76" s="2" t="s">
        <v>1</v>
      </c>
      <c r="H76" s="2"/>
      <c r="I76" s="2" t="s">
        <v>12</v>
      </c>
      <c r="J76" s="2" t="s">
        <v>7</v>
      </c>
      <c r="O76">
        <v>73</v>
      </c>
    </row>
    <row r="77" spans="1:19" ht="12.75" hidden="1">
      <c r="A77" s="68"/>
      <c r="B77" s="3" t="s">
        <v>10</v>
      </c>
      <c r="D77" t="s">
        <v>0</v>
      </c>
      <c r="E77" s="52"/>
      <c r="F77" s="52"/>
      <c r="G77" s="49"/>
      <c r="H77" s="4"/>
      <c r="I77" s="55"/>
      <c r="J77" s="44">
        <f>IF(I77&gt;0,(100-(I77-1)*5)/100*IF(F77="AB",(C78-1),(C79-1)),0)+IF(I77&gt;0,0,IF(G77&gt;0,(100-(G77-1)*5)*(C80-1)/100,0))</f>
        <v>0</v>
      </c>
      <c r="O77">
        <v>74</v>
      </c>
      <c r="P77">
        <f>A76</f>
        <v>0</v>
      </c>
      <c r="Q77" t="str">
        <f>B76</f>
        <v>WK 9</v>
      </c>
      <c r="S77" s="71" t="s">
        <v>63</v>
      </c>
    </row>
    <row r="78" spans="1:19" ht="12.75" customHeight="1" hidden="1">
      <c r="A78" s="69"/>
      <c r="B78" s="1" t="s">
        <v>58</v>
      </c>
      <c r="C78" s="49"/>
      <c r="D78" t="s">
        <v>2</v>
      </c>
      <c r="E78" s="53"/>
      <c r="F78" s="53"/>
      <c r="G78" s="50"/>
      <c r="H78" s="4"/>
      <c r="I78" s="56"/>
      <c r="J78" s="45">
        <f>IF(I78&gt;0,(100-(I78-1)*5)/100*IF(F78="AB",(C78-1),(C79-1)),0)+IF(I78&gt;0,0,IF(G78&gt;0,(100-(G78-1)*5)*(C80-1)/100,0))</f>
        <v>0</v>
      </c>
      <c r="L78" s="74" t="s">
        <v>11</v>
      </c>
      <c r="N78" s="71" t="s">
        <v>29</v>
      </c>
      <c r="O78">
        <v>75</v>
      </c>
      <c r="P78">
        <f>A76</f>
        <v>0</v>
      </c>
      <c r="Q78" t="str">
        <f>B76</f>
        <v>WK 9</v>
      </c>
      <c r="S78" s="72"/>
    </row>
    <row r="79" spans="1:19" ht="13.5" hidden="1" thickBot="1">
      <c r="A79" s="69"/>
      <c r="B79" s="1" t="s">
        <v>59</v>
      </c>
      <c r="C79" s="50"/>
      <c r="D79" t="s">
        <v>3</v>
      </c>
      <c r="E79" s="53"/>
      <c r="F79" s="53"/>
      <c r="G79" s="50"/>
      <c r="H79" s="4"/>
      <c r="I79" s="56"/>
      <c r="J79" s="45">
        <f>IF(I79&gt;0,(100-(I79-1)*5)/100*IF(F79="AB",(C78-1),(C79-1)),0)+IF(I79&gt;0,0,IF(G79&gt;0,(100-(G79-1)*5)*(C80-1)/100,0))</f>
        <v>0</v>
      </c>
      <c r="L79" s="71"/>
      <c r="N79" s="71"/>
      <c r="O79">
        <v>76</v>
      </c>
      <c r="P79">
        <f>A76</f>
        <v>0</v>
      </c>
      <c r="Q79" t="str">
        <f>B76</f>
        <v>WK 9</v>
      </c>
      <c r="S79" s="73"/>
    </row>
    <row r="80" spans="1:19" ht="13.5" hidden="1" thickBot="1">
      <c r="A80" s="69"/>
      <c r="B80" s="1" t="s">
        <v>60</v>
      </c>
      <c r="C80" s="51"/>
      <c r="D80" t="s">
        <v>4</v>
      </c>
      <c r="E80" s="53"/>
      <c r="F80" s="53"/>
      <c r="G80" s="50"/>
      <c r="H80" s="4"/>
      <c r="I80" s="56"/>
      <c r="J80" s="45">
        <f>IF(I80&gt;0,(100-(I80-1)*5)/100*IF(F80="AB",(C78-1),(C79-1)),0)+IF(I80&gt;0,0,IF(G80&gt;0,(100-(G80-1)*5)*(C80-1)/100,0))</f>
        <v>0</v>
      </c>
      <c r="L80" s="9">
        <f>SUM(J77:J84)</f>
        <v>0</v>
      </c>
      <c r="N80" s="9">
        <f>L80+N71</f>
        <v>0</v>
      </c>
      <c r="O80">
        <v>77</v>
      </c>
      <c r="P80">
        <f>A76</f>
        <v>0</v>
      </c>
      <c r="Q80" t="str">
        <f>B76</f>
        <v>WK 9</v>
      </c>
      <c r="S80" s="40">
        <f>IF(COUNTIF(J$4:J84,"&gt;0")&lt;100,COUNTIF(J$4:J84,"&gt;0"),100)</f>
        <v>0</v>
      </c>
    </row>
    <row r="81" spans="1:19" ht="13.5" hidden="1" thickBot="1">
      <c r="A81" s="69"/>
      <c r="D81" t="s">
        <v>5</v>
      </c>
      <c r="E81" s="53"/>
      <c r="F81" s="53"/>
      <c r="G81" s="50"/>
      <c r="H81" s="4"/>
      <c r="I81" s="56"/>
      <c r="J81" s="45">
        <f>IF(I81&gt;0,(100-(I81-1)*5)/100*IF(F81="AB",(C78-1),(C79-1)),0)+IF(I81&gt;0,0,IF(G81&gt;0,(100-(G81-1)*5)*(C80-1)/100,0))</f>
        <v>0</v>
      </c>
      <c r="O81">
        <v>78</v>
      </c>
      <c r="P81">
        <f>A76</f>
        <v>0</v>
      </c>
      <c r="Q81" t="str">
        <f>B76</f>
        <v>WK 9</v>
      </c>
      <c r="R81" s="28" t="s">
        <v>61</v>
      </c>
      <c r="S81" s="9">
        <v>0</v>
      </c>
    </row>
    <row r="82" spans="1:19" ht="13.5" hidden="1" thickBot="1">
      <c r="A82" s="69"/>
      <c r="B82" s="1"/>
      <c r="D82" t="s">
        <v>6</v>
      </c>
      <c r="E82" s="53"/>
      <c r="F82" s="53"/>
      <c r="G82" s="50"/>
      <c r="H82" s="4"/>
      <c r="I82" s="56"/>
      <c r="J82" s="45">
        <f>IF(I82&gt;0,(100-(I82-1)*5)/100*IF(F82="AB",(C78-1),(C79-1)),0)+IF(I82&gt;0,0,IF(G82&gt;0,(100-(G82-1)*5)*(C80-1)/100,0))</f>
        <v>0</v>
      </c>
      <c r="O82">
        <v>79</v>
      </c>
      <c r="P82">
        <f>A76</f>
        <v>0</v>
      </c>
      <c r="Q82" t="str">
        <f>B76</f>
        <v>WK 9</v>
      </c>
      <c r="R82" s="28" t="s">
        <v>62</v>
      </c>
      <c r="S82" s="9">
        <v>0</v>
      </c>
    </row>
    <row r="83" spans="1:17" ht="12.75" hidden="1">
      <c r="A83" s="69"/>
      <c r="D83" t="s">
        <v>8</v>
      </c>
      <c r="E83" s="53"/>
      <c r="F83" s="53"/>
      <c r="G83" s="50"/>
      <c r="H83" s="4"/>
      <c r="I83" s="56"/>
      <c r="J83" s="45">
        <f>IF(I83&gt;0,(100-(I83-1)*5)/100*IF(F83="AB",(C78-1),(C79-1)),0)+IF(I83&gt;0,0,IF(G83&gt;0,(100-(G83-1)*5)*(C80-1)/100,0))</f>
        <v>0</v>
      </c>
      <c r="O83">
        <v>80</v>
      </c>
      <c r="P83">
        <f>A76</f>
        <v>0</v>
      </c>
      <c r="Q83" t="str">
        <f>B76</f>
        <v>WK 9</v>
      </c>
    </row>
    <row r="84" spans="1:17" ht="13.5" hidden="1" thickBot="1">
      <c r="A84" s="70"/>
      <c r="D84" t="s">
        <v>9</v>
      </c>
      <c r="E84" s="54"/>
      <c r="F84" s="54"/>
      <c r="G84" s="51"/>
      <c r="H84" s="4"/>
      <c r="I84" s="57"/>
      <c r="J84" s="46">
        <f>IF(I84&gt;0,(100-(I84-1)*5)/100*IF(F84="AB",(C78-1),(C79-1)),0)+IF(I84&gt;0,0,IF(G84&gt;0,(100-(G84-1)*5)*(C80-1)/100,0))</f>
        <v>0</v>
      </c>
      <c r="O84">
        <v>81</v>
      </c>
      <c r="P84">
        <f>A76</f>
        <v>0</v>
      </c>
      <c r="Q84" t="str">
        <f>B76</f>
        <v>WK 9</v>
      </c>
    </row>
    <row r="85" spans="1:15" ht="18.75" thickBot="1">
      <c r="A85" s="48"/>
      <c r="B85" s="19" t="str">
        <f>CONCATENATE("WK ",FIXED(INT(O85/9+1),0,1))</f>
        <v>WK 10</v>
      </c>
      <c r="E85" s="2"/>
      <c r="G85" s="2" t="s">
        <v>1</v>
      </c>
      <c r="H85" s="2"/>
      <c r="I85" s="2" t="s">
        <v>12</v>
      </c>
      <c r="J85" s="2" t="s">
        <v>7</v>
      </c>
      <c r="O85">
        <v>82</v>
      </c>
    </row>
    <row r="86" spans="1:19" ht="12.75" hidden="1">
      <c r="A86" s="68"/>
      <c r="B86" s="3" t="s">
        <v>10</v>
      </c>
      <c r="D86" t="s">
        <v>0</v>
      </c>
      <c r="E86" s="52"/>
      <c r="F86" s="52"/>
      <c r="G86" s="49"/>
      <c r="H86" s="4"/>
      <c r="I86" s="55"/>
      <c r="J86" s="44">
        <f>IF(I86&gt;0,(100-(I86-1)*5)/100*IF(F86="AB",(C87-1),(C88-1)),0)+IF(I86&gt;0,0,IF(G86&gt;0,(100-(G86-1)*5)*(C89-1)/100,0))</f>
        <v>0</v>
      </c>
      <c r="O86">
        <v>83</v>
      </c>
      <c r="P86">
        <f>A85</f>
        <v>0</v>
      </c>
      <c r="Q86" t="str">
        <f>B85</f>
        <v>WK 10</v>
      </c>
      <c r="S86" s="71" t="s">
        <v>63</v>
      </c>
    </row>
    <row r="87" spans="1:19" ht="12.75" customHeight="1" hidden="1">
      <c r="A87" s="69"/>
      <c r="B87" s="1" t="s">
        <v>58</v>
      </c>
      <c r="C87" s="49"/>
      <c r="D87" t="s">
        <v>2</v>
      </c>
      <c r="E87" s="53"/>
      <c r="F87" s="53"/>
      <c r="G87" s="50"/>
      <c r="H87" s="4"/>
      <c r="I87" s="56"/>
      <c r="J87" s="45">
        <f>IF(I87&gt;0,(100-(I87-1)*5)/100*IF(F87="AB",(C87-1),(C88-1)),0)+IF(I87&gt;0,0,IF(G87&gt;0,(100-(G87-1)*5)*(C89-1)/100,0))</f>
        <v>0</v>
      </c>
      <c r="L87" s="74" t="s">
        <v>11</v>
      </c>
      <c r="N87" s="71" t="s">
        <v>29</v>
      </c>
      <c r="O87">
        <v>84</v>
      </c>
      <c r="P87">
        <f>A85</f>
        <v>0</v>
      </c>
      <c r="Q87" t="str">
        <f>B85</f>
        <v>WK 10</v>
      </c>
      <c r="S87" s="72"/>
    </row>
    <row r="88" spans="1:19" ht="13.5" hidden="1" thickBot="1">
      <c r="A88" s="69"/>
      <c r="B88" s="1" t="s">
        <v>59</v>
      </c>
      <c r="C88" s="50"/>
      <c r="D88" t="s">
        <v>3</v>
      </c>
      <c r="E88" s="53"/>
      <c r="F88" s="53"/>
      <c r="G88" s="50"/>
      <c r="H88" s="4"/>
      <c r="I88" s="56"/>
      <c r="J88" s="45">
        <f>IF(I88&gt;0,(100-(I88-1)*5)/100*IF(F88="AB",(C87-1),(C88-1)),0)+IF(I88&gt;0,0,IF(G88&gt;0,(100-(G88-1)*5)*(C89-1)/100,0))</f>
        <v>0</v>
      </c>
      <c r="L88" s="71"/>
      <c r="N88" s="71"/>
      <c r="O88">
        <v>85</v>
      </c>
      <c r="P88">
        <f>A85</f>
        <v>0</v>
      </c>
      <c r="Q88" t="str">
        <f>B85</f>
        <v>WK 10</v>
      </c>
      <c r="S88" s="73"/>
    </row>
    <row r="89" spans="1:19" ht="13.5" hidden="1" thickBot="1">
      <c r="A89" s="69"/>
      <c r="B89" s="1" t="s">
        <v>60</v>
      </c>
      <c r="C89" s="51"/>
      <c r="D89" t="s">
        <v>4</v>
      </c>
      <c r="E89" s="53"/>
      <c r="F89" s="53"/>
      <c r="G89" s="50"/>
      <c r="H89" s="4"/>
      <c r="I89" s="56"/>
      <c r="J89" s="45">
        <f>IF(I89&gt;0,(100-(I89-1)*5)/100*IF(F89="AB",(C87-1),(C88-1)),0)+IF(I89&gt;0,0,IF(G89&gt;0,(100-(G89-1)*5)*(C89-1)/100,0))</f>
        <v>0</v>
      </c>
      <c r="L89" s="9">
        <f>SUM(J86:J93)</f>
        <v>0</v>
      </c>
      <c r="N89" s="9">
        <f>L89+N80</f>
        <v>0</v>
      </c>
      <c r="O89">
        <v>86</v>
      </c>
      <c r="P89">
        <f>A85</f>
        <v>0</v>
      </c>
      <c r="Q89" t="str">
        <f>B85</f>
        <v>WK 10</v>
      </c>
      <c r="S89" s="40">
        <f>IF(COUNTIF(J$4:J93,"&gt;0")&lt;100,COUNTIF(J$4:J93,"&gt;0"),100)</f>
        <v>0</v>
      </c>
    </row>
    <row r="90" spans="1:19" ht="13.5" hidden="1" thickBot="1">
      <c r="A90" s="69"/>
      <c r="D90" t="s">
        <v>5</v>
      </c>
      <c r="E90" s="53"/>
      <c r="F90" s="53"/>
      <c r="G90" s="50"/>
      <c r="H90" s="4"/>
      <c r="I90" s="56"/>
      <c r="J90" s="45">
        <f>IF(I90&gt;0,(100-(I90-1)*5)/100*IF(F90="AB",(C87-1),(C88-1)),0)+IF(I90&gt;0,0,IF(G90&gt;0,(100-(G90-1)*5)*(C89-1)/100,0))</f>
        <v>0</v>
      </c>
      <c r="O90">
        <v>87</v>
      </c>
      <c r="P90">
        <f>A85</f>
        <v>0</v>
      </c>
      <c r="Q90" t="str">
        <f>B85</f>
        <v>WK 10</v>
      </c>
      <c r="R90" s="28" t="s">
        <v>61</v>
      </c>
      <c r="S90" s="9">
        <v>0</v>
      </c>
    </row>
    <row r="91" spans="1:19" ht="13.5" hidden="1" thickBot="1">
      <c r="A91" s="69"/>
      <c r="B91" s="1"/>
      <c r="D91" t="s">
        <v>6</v>
      </c>
      <c r="E91" s="53"/>
      <c r="F91" s="53"/>
      <c r="G91" s="50"/>
      <c r="H91" s="4"/>
      <c r="I91" s="56"/>
      <c r="J91" s="45">
        <f>IF(I91&gt;0,(100-(I91-1)*5)/100*IF(F91="AB",(C87-1),(C88-1)),0)+IF(I91&gt;0,0,IF(G91&gt;0,(100-(G91-1)*5)*(C89-1)/100,0))</f>
        <v>0</v>
      </c>
      <c r="O91">
        <v>88</v>
      </c>
      <c r="P91">
        <f>A85</f>
        <v>0</v>
      </c>
      <c r="Q91" t="str">
        <f>B85</f>
        <v>WK 10</v>
      </c>
      <c r="R91" s="28" t="s">
        <v>62</v>
      </c>
      <c r="S91" s="9">
        <v>0</v>
      </c>
    </row>
    <row r="92" spans="1:17" ht="12.75" hidden="1">
      <c r="A92" s="69"/>
      <c r="D92" t="s">
        <v>8</v>
      </c>
      <c r="E92" s="53"/>
      <c r="F92" s="53"/>
      <c r="G92" s="50"/>
      <c r="H92" s="4"/>
      <c r="I92" s="56"/>
      <c r="J92" s="45">
        <f>IF(I92&gt;0,(100-(I92-1)*5)/100*IF(F92="AB",(C87-1),(C88-1)),0)+IF(I92&gt;0,0,IF(G92&gt;0,(100-(G92-1)*5)*(C89-1)/100,0))</f>
        <v>0</v>
      </c>
      <c r="O92">
        <v>89</v>
      </c>
      <c r="P92">
        <f>A85</f>
        <v>0</v>
      </c>
      <c r="Q92" t="str">
        <f>B85</f>
        <v>WK 10</v>
      </c>
    </row>
    <row r="93" spans="1:17" ht="13.5" hidden="1" thickBot="1">
      <c r="A93" s="70"/>
      <c r="D93" t="s">
        <v>9</v>
      </c>
      <c r="E93" s="54"/>
      <c r="F93" s="54"/>
      <c r="G93" s="51"/>
      <c r="H93" s="4"/>
      <c r="I93" s="57"/>
      <c r="J93" s="46">
        <f>IF(I93&gt;0,(100-(I93-1)*5)/100*IF(F93="AB",(C87-1),(C88-1)),0)+IF(I93&gt;0,0,IF(G93&gt;0,(100-(G93-1)*5)*(C89-1)/100,0))</f>
        <v>0</v>
      </c>
      <c r="O93">
        <v>90</v>
      </c>
      <c r="P93">
        <f>A85</f>
        <v>0</v>
      </c>
      <c r="Q93" t="str">
        <f>B85</f>
        <v>WK 10</v>
      </c>
    </row>
    <row r="94" spans="1:15" ht="18.75" thickBot="1">
      <c r="A94" s="48"/>
      <c r="B94" s="19" t="str">
        <f>CONCATENATE("WK ",FIXED(INT(O94/9+1),0,1))</f>
        <v>WK 11</v>
      </c>
      <c r="E94" s="2"/>
      <c r="G94" s="2" t="s">
        <v>1</v>
      </c>
      <c r="H94" s="2"/>
      <c r="I94" s="2" t="s">
        <v>12</v>
      </c>
      <c r="J94" s="2" t="s">
        <v>7</v>
      </c>
      <c r="O94">
        <v>91</v>
      </c>
    </row>
    <row r="95" spans="1:19" ht="12.75" hidden="1">
      <c r="A95" s="68"/>
      <c r="B95" s="3" t="s">
        <v>10</v>
      </c>
      <c r="D95" t="s">
        <v>0</v>
      </c>
      <c r="E95" s="52"/>
      <c r="F95" s="52"/>
      <c r="G95" s="49"/>
      <c r="H95" s="4"/>
      <c r="I95" s="55"/>
      <c r="J95" s="44">
        <f>IF(I95&gt;0,(100-(I95-1)*5)/100*IF(F95="AB",(C96-1),(C97-1)),0)+IF(I95&gt;0,0,IF(G95&gt;0,(100-(G95-1)*5)*(C98-1)/100,0))</f>
        <v>0</v>
      </c>
      <c r="O95">
        <v>92</v>
      </c>
      <c r="P95">
        <f>A94</f>
        <v>0</v>
      </c>
      <c r="Q95" t="str">
        <f>B94</f>
        <v>WK 11</v>
      </c>
      <c r="S95" s="71" t="s">
        <v>63</v>
      </c>
    </row>
    <row r="96" spans="1:19" ht="12.75" customHeight="1" hidden="1">
      <c r="A96" s="69"/>
      <c r="B96" s="1" t="s">
        <v>58</v>
      </c>
      <c r="C96" s="49"/>
      <c r="D96" t="s">
        <v>2</v>
      </c>
      <c r="E96" s="53"/>
      <c r="F96" s="53"/>
      <c r="G96" s="50"/>
      <c r="H96" s="4"/>
      <c r="I96" s="56"/>
      <c r="J96" s="45">
        <f>IF(I96&gt;0,(100-(I96-1)*5)/100*IF(F96="AB",(C96-1),(C97-1)),0)+IF(I96&gt;0,0,IF(G96&gt;0,(100-(G96-1)*5)*(C98-1)/100,0))</f>
        <v>0</v>
      </c>
      <c r="L96" s="74" t="s">
        <v>11</v>
      </c>
      <c r="N96" s="71" t="s">
        <v>29</v>
      </c>
      <c r="O96">
        <v>93</v>
      </c>
      <c r="P96">
        <f>A94</f>
        <v>0</v>
      </c>
      <c r="Q96" t="str">
        <f>B94</f>
        <v>WK 11</v>
      </c>
      <c r="S96" s="72"/>
    </row>
    <row r="97" spans="1:19" ht="13.5" hidden="1" thickBot="1">
      <c r="A97" s="69"/>
      <c r="B97" s="1" t="s">
        <v>59</v>
      </c>
      <c r="C97" s="50"/>
      <c r="D97" t="s">
        <v>3</v>
      </c>
      <c r="E97" s="53"/>
      <c r="F97" s="53"/>
      <c r="G97" s="50"/>
      <c r="H97" s="4"/>
      <c r="I97" s="56"/>
      <c r="J97" s="45">
        <f>IF(I97&gt;0,(100-(I97-1)*5)/100*IF(F97="AB",(C96-1),(C97-1)),0)+IF(I97&gt;0,0,IF(G97&gt;0,(100-(G97-1)*5)*(C98-1)/100,0))</f>
        <v>0</v>
      </c>
      <c r="L97" s="71"/>
      <c r="N97" s="71"/>
      <c r="O97">
        <v>94</v>
      </c>
      <c r="P97">
        <f>A94</f>
        <v>0</v>
      </c>
      <c r="Q97" t="str">
        <f>B94</f>
        <v>WK 11</v>
      </c>
      <c r="S97" s="73"/>
    </row>
    <row r="98" spans="1:19" ht="13.5" hidden="1" thickBot="1">
      <c r="A98" s="69"/>
      <c r="B98" s="1" t="s">
        <v>60</v>
      </c>
      <c r="C98" s="51"/>
      <c r="D98" t="s">
        <v>4</v>
      </c>
      <c r="E98" s="53"/>
      <c r="F98" s="53"/>
      <c r="G98" s="50"/>
      <c r="H98" s="4"/>
      <c r="I98" s="56"/>
      <c r="J98" s="45">
        <f>IF(I98&gt;0,(100-(I98-1)*5)/100*IF(F98="AB",(C96-1),(C97-1)),0)+IF(I98&gt;0,0,IF(G98&gt;0,(100-(G98-1)*5)*(C98-1)/100,0))</f>
        <v>0</v>
      </c>
      <c r="L98" s="9">
        <f>SUM(J95:J102)</f>
        <v>0</v>
      </c>
      <c r="N98" s="9">
        <f>L98+N89</f>
        <v>0</v>
      </c>
      <c r="O98">
        <v>95</v>
      </c>
      <c r="P98">
        <f>A94</f>
        <v>0</v>
      </c>
      <c r="Q98" t="str">
        <f>B94</f>
        <v>WK 11</v>
      </c>
      <c r="S98" s="40">
        <f>IF(COUNTIF(J$4:J102,"&gt;0")&lt;100,COUNTIF(J$4:J102,"&gt;0"),100)</f>
        <v>0</v>
      </c>
    </row>
    <row r="99" spans="1:19" ht="13.5" hidden="1" thickBot="1">
      <c r="A99" s="69"/>
      <c r="D99" t="s">
        <v>5</v>
      </c>
      <c r="E99" s="53"/>
      <c r="F99" s="53"/>
      <c r="G99" s="50"/>
      <c r="H99" s="4"/>
      <c r="I99" s="56"/>
      <c r="J99" s="45">
        <f>IF(I99&gt;0,(100-(I99-1)*5)/100*IF(F99="AB",(C96-1),(C97-1)),0)+IF(I99&gt;0,0,IF(G99&gt;0,(100-(G99-1)*5)*(C98-1)/100,0))</f>
        <v>0</v>
      </c>
      <c r="O99">
        <v>96</v>
      </c>
      <c r="P99">
        <f>A94</f>
        <v>0</v>
      </c>
      <c r="Q99" t="str">
        <f>B94</f>
        <v>WK 11</v>
      </c>
      <c r="R99" s="28" t="s">
        <v>61</v>
      </c>
      <c r="S99" s="9">
        <v>0</v>
      </c>
    </row>
    <row r="100" spans="1:19" ht="13.5" hidden="1" thickBot="1">
      <c r="A100" s="69"/>
      <c r="B100" s="1"/>
      <c r="D100" t="s">
        <v>6</v>
      </c>
      <c r="E100" s="53"/>
      <c r="F100" s="53"/>
      <c r="G100" s="50"/>
      <c r="H100" s="4"/>
      <c r="I100" s="56"/>
      <c r="J100" s="45">
        <f>IF(I100&gt;0,(100-(I100-1)*5)/100*IF(F100="AB",(C96-1),(C97-1)),0)+IF(I100&gt;0,0,IF(G100&gt;0,(100-(G100-1)*5)*(C98-1)/100,0))</f>
        <v>0</v>
      </c>
      <c r="O100">
        <v>97</v>
      </c>
      <c r="P100">
        <f>A94</f>
        <v>0</v>
      </c>
      <c r="Q100" t="str">
        <f>B94</f>
        <v>WK 11</v>
      </c>
      <c r="R100" s="28" t="s">
        <v>62</v>
      </c>
      <c r="S100" s="9">
        <v>0</v>
      </c>
    </row>
    <row r="101" spans="1:17" ht="12.75" hidden="1">
      <c r="A101" s="69"/>
      <c r="D101" t="s">
        <v>8</v>
      </c>
      <c r="E101" s="53"/>
      <c r="F101" s="53"/>
      <c r="G101" s="50"/>
      <c r="H101" s="4"/>
      <c r="I101" s="56"/>
      <c r="J101" s="45">
        <f>IF(I101&gt;0,(100-(I101-1)*5)/100*IF(F101="AB",(C96-1),(C97-1)),0)+IF(I101&gt;0,0,IF(G101&gt;0,(100-(G101-1)*5)*(C98-1)/100,0))</f>
        <v>0</v>
      </c>
      <c r="O101">
        <v>98</v>
      </c>
      <c r="P101">
        <f>A94</f>
        <v>0</v>
      </c>
      <c r="Q101" t="str">
        <f>B94</f>
        <v>WK 11</v>
      </c>
    </row>
    <row r="102" spans="1:17" ht="13.5" hidden="1" thickBot="1">
      <c r="A102" s="70"/>
      <c r="D102" t="s">
        <v>9</v>
      </c>
      <c r="E102" s="54"/>
      <c r="F102" s="54"/>
      <c r="G102" s="51"/>
      <c r="H102" s="4"/>
      <c r="I102" s="57"/>
      <c r="J102" s="46">
        <f>IF(I102&gt;0,(100-(I102-1)*5)/100*IF(F102="AB",(C96-1),(C97-1)),0)+IF(I102&gt;0,0,IF(G102&gt;0,(100-(G102-1)*5)*(C98-1)/100,0))</f>
        <v>0</v>
      </c>
      <c r="O102">
        <v>99</v>
      </c>
      <c r="P102">
        <f>A94</f>
        <v>0</v>
      </c>
      <c r="Q102" t="str">
        <f>B94</f>
        <v>WK 11</v>
      </c>
    </row>
    <row r="103" spans="1:15" ht="18.75" thickBot="1">
      <c r="A103" s="48"/>
      <c r="B103" s="19" t="str">
        <f>CONCATENATE("WK ",FIXED(INT(O103/9+1),0,1))</f>
        <v>WK 12</v>
      </c>
      <c r="E103" s="2"/>
      <c r="G103" s="2" t="s">
        <v>1</v>
      </c>
      <c r="H103" s="2"/>
      <c r="I103" s="2" t="s">
        <v>12</v>
      </c>
      <c r="J103" s="2" t="s">
        <v>7</v>
      </c>
      <c r="O103">
        <v>100</v>
      </c>
    </row>
    <row r="104" spans="1:19" ht="12.75" hidden="1">
      <c r="A104" s="68"/>
      <c r="B104" s="3" t="s">
        <v>10</v>
      </c>
      <c r="D104" t="s">
        <v>0</v>
      </c>
      <c r="E104" s="52"/>
      <c r="F104" s="52"/>
      <c r="G104" s="49"/>
      <c r="H104" s="4"/>
      <c r="I104" s="55"/>
      <c r="J104" s="44">
        <f>IF(I104&gt;0,(100-(I104-1)*5)/100*IF(F104="AB",(C105-1),(C106-1)),0)+IF(I104&gt;0,0,IF(G104&gt;0,(100-(G104-1)*5)*(C107-1)/100,0))</f>
        <v>0</v>
      </c>
      <c r="O104">
        <v>101</v>
      </c>
      <c r="P104">
        <f>A103</f>
        <v>0</v>
      </c>
      <c r="Q104" t="str">
        <f>B103</f>
        <v>WK 12</v>
      </c>
      <c r="S104" s="71" t="s">
        <v>63</v>
      </c>
    </row>
    <row r="105" spans="1:19" ht="12.75" customHeight="1" hidden="1">
      <c r="A105" s="69"/>
      <c r="B105" s="1" t="s">
        <v>58</v>
      </c>
      <c r="C105" s="49"/>
      <c r="D105" t="s">
        <v>2</v>
      </c>
      <c r="E105" s="53"/>
      <c r="F105" s="53"/>
      <c r="G105" s="50"/>
      <c r="H105" s="4"/>
      <c r="I105" s="56"/>
      <c r="J105" s="45">
        <f>IF(I105&gt;0,(100-(I105-1)*5)/100*IF(F105="AB",(C105-1),(C106-1)),0)+IF(I105&gt;0,0,IF(G105&gt;0,(100-(G105-1)*5)*(C107-1)/100,0))</f>
        <v>0</v>
      </c>
      <c r="L105" s="74" t="s">
        <v>11</v>
      </c>
      <c r="N105" s="71" t="s">
        <v>29</v>
      </c>
      <c r="O105">
        <v>102</v>
      </c>
      <c r="P105">
        <f>A103</f>
        <v>0</v>
      </c>
      <c r="Q105" t="str">
        <f>B103</f>
        <v>WK 12</v>
      </c>
      <c r="S105" s="72"/>
    </row>
    <row r="106" spans="1:19" ht="13.5" hidden="1" thickBot="1">
      <c r="A106" s="69"/>
      <c r="B106" s="1" t="s">
        <v>59</v>
      </c>
      <c r="C106" s="50"/>
      <c r="D106" t="s">
        <v>3</v>
      </c>
      <c r="E106" s="53"/>
      <c r="F106" s="53"/>
      <c r="G106" s="50"/>
      <c r="H106" s="4"/>
      <c r="I106" s="56"/>
      <c r="J106" s="45">
        <f>IF(I106&gt;0,(100-(I106-1)*5)/100*IF(F106="AB",(C105-1),(C106-1)),0)+IF(I106&gt;0,0,IF(G106&gt;0,(100-(G106-1)*5)*(C107-1)/100,0))</f>
        <v>0</v>
      </c>
      <c r="L106" s="71"/>
      <c r="N106" s="71"/>
      <c r="O106">
        <v>103</v>
      </c>
      <c r="P106">
        <f>A103</f>
        <v>0</v>
      </c>
      <c r="Q106" t="str">
        <f>B103</f>
        <v>WK 12</v>
      </c>
      <c r="S106" s="73"/>
    </row>
    <row r="107" spans="1:19" ht="13.5" hidden="1" thickBot="1">
      <c r="A107" s="69"/>
      <c r="B107" s="1" t="s">
        <v>60</v>
      </c>
      <c r="C107" s="51"/>
      <c r="D107" t="s">
        <v>4</v>
      </c>
      <c r="E107" s="53"/>
      <c r="F107" s="53"/>
      <c r="G107" s="50"/>
      <c r="H107" s="4"/>
      <c r="I107" s="56"/>
      <c r="J107" s="45">
        <f>IF(I107&gt;0,(100-(I107-1)*5)/100*IF(F107="AB",(C105-1),(C106-1)),0)+IF(I107&gt;0,0,IF(G107&gt;0,(100-(G107-1)*5)*(C107-1)/100,0))</f>
        <v>0</v>
      </c>
      <c r="L107" s="9">
        <f>SUM(J104:J111)</f>
        <v>0</v>
      </c>
      <c r="N107" s="9">
        <f>L107+N98</f>
        <v>0</v>
      </c>
      <c r="O107">
        <v>104</v>
      </c>
      <c r="P107">
        <f>A103</f>
        <v>0</v>
      </c>
      <c r="Q107" t="str">
        <f>B103</f>
        <v>WK 12</v>
      </c>
      <c r="S107" s="40">
        <f>IF(COUNTIF(J$4:J111,"&gt;0")&lt;100,COUNTIF(J$4:J111,"&gt;0"),100)</f>
        <v>0</v>
      </c>
    </row>
    <row r="108" spans="1:19" ht="13.5" hidden="1" thickBot="1">
      <c r="A108" s="69"/>
      <c r="D108" t="s">
        <v>5</v>
      </c>
      <c r="E108" s="53"/>
      <c r="F108" s="53"/>
      <c r="G108" s="50"/>
      <c r="H108" s="4"/>
      <c r="I108" s="56"/>
      <c r="J108" s="45">
        <f>IF(I108&gt;0,(100-(I108-1)*5)/100*IF(F108="AB",(C105-1),(C106-1)),0)+IF(I108&gt;0,0,IF(G108&gt;0,(100-(G108-1)*5)*(C107-1)/100,0))</f>
        <v>0</v>
      </c>
      <c r="O108">
        <v>105</v>
      </c>
      <c r="P108">
        <f>A103</f>
        <v>0</v>
      </c>
      <c r="Q108" t="str">
        <f>B103</f>
        <v>WK 12</v>
      </c>
      <c r="R108" s="28" t="s">
        <v>61</v>
      </c>
      <c r="S108" s="9">
        <v>0</v>
      </c>
    </row>
    <row r="109" spans="1:19" ht="13.5" hidden="1" thickBot="1">
      <c r="A109" s="69"/>
      <c r="B109" s="1"/>
      <c r="D109" t="s">
        <v>6</v>
      </c>
      <c r="E109" s="53"/>
      <c r="F109" s="53"/>
      <c r="G109" s="50"/>
      <c r="H109" s="4"/>
      <c r="I109" s="56"/>
      <c r="J109" s="45">
        <f>IF(I109&gt;0,(100-(I109-1)*5)/100*IF(F109="AB",(C105-1),(C106-1)),0)+IF(I109&gt;0,0,IF(G109&gt;0,(100-(G109-1)*5)*(C107-1)/100,0))</f>
        <v>0</v>
      </c>
      <c r="O109">
        <v>106</v>
      </c>
      <c r="P109">
        <f>A103</f>
        <v>0</v>
      </c>
      <c r="Q109" t="str">
        <f>B103</f>
        <v>WK 12</v>
      </c>
      <c r="R109" s="28" t="s">
        <v>62</v>
      </c>
      <c r="S109" s="9">
        <v>0</v>
      </c>
    </row>
    <row r="110" spans="1:17" ht="12.75" hidden="1">
      <c r="A110" s="69"/>
      <c r="D110" t="s">
        <v>8</v>
      </c>
      <c r="E110" s="53"/>
      <c r="F110" s="53"/>
      <c r="G110" s="50"/>
      <c r="H110" s="4"/>
      <c r="I110" s="56"/>
      <c r="J110" s="45">
        <f>IF(I110&gt;0,(100-(I110-1)*5)/100*IF(F110="AB",(C105-1),(C106-1)),0)+IF(I110&gt;0,0,IF(G110&gt;0,(100-(G110-1)*5)*(C107-1)/100,0))</f>
        <v>0</v>
      </c>
      <c r="O110">
        <v>107</v>
      </c>
      <c r="P110">
        <f>A103</f>
        <v>0</v>
      </c>
      <c r="Q110" t="str">
        <f>B103</f>
        <v>WK 12</v>
      </c>
    </row>
    <row r="111" spans="1:17" ht="13.5" hidden="1" thickBot="1">
      <c r="A111" s="70"/>
      <c r="D111" t="s">
        <v>9</v>
      </c>
      <c r="E111" s="54"/>
      <c r="F111" s="54"/>
      <c r="G111" s="51"/>
      <c r="H111" s="4"/>
      <c r="I111" s="57"/>
      <c r="J111" s="46">
        <f>IF(I111&gt;0,(100-(I111-1)*5)/100*IF(F111="AB",(C105-1),(C106-1)),0)+IF(I111&gt;0,0,IF(G111&gt;0,(100-(G111-1)*5)*(C107-1)/100,0))</f>
        <v>0</v>
      </c>
      <c r="O111">
        <v>108</v>
      </c>
      <c r="P111">
        <f>A103</f>
        <v>0</v>
      </c>
      <c r="Q111" t="str">
        <f>B103</f>
        <v>WK 12</v>
      </c>
    </row>
    <row r="112" spans="1:15" ht="18.75" thickBot="1">
      <c r="A112" s="48"/>
      <c r="B112" s="19" t="str">
        <f>CONCATENATE("WK ",FIXED(INT(O112/9+1),0,1))</f>
        <v>WK 13</v>
      </c>
      <c r="E112" s="2"/>
      <c r="G112" s="2" t="s">
        <v>1</v>
      </c>
      <c r="H112" s="2"/>
      <c r="I112" s="2" t="s">
        <v>12</v>
      </c>
      <c r="J112" s="2" t="s">
        <v>7</v>
      </c>
      <c r="O112">
        <v>109</v>
      </c>
    </row>
    <row r="113" spans="1:19" ht="12.75" hidden="1">
      <c r="A113" s="68"/>
      <c r="B113" s="3" t="s">
        <v>10</v>
      </c>
      <c r="D113" t="s">
        <v>0</v>
      </c>
      <c r="E113" s="52"/>
      <c r="F113" s="52"/>
      <c r="G113" s="49"/>
      <c r="H113" s="4"/>
      <c r="I113" s="55"/>
      <c r="J113" s="44">
        <f>IF(I113&gt;0,(100-(I113-1)*5)/100*IF(F113="AB",(C114-1),(C115-1)),0)+IF(I113&gt;0,0,IF(G113&gt;0,(100-(G113-1)*5)*(C116-1)/100,0))</f>
        <v>0</v>
      </c>
      <c r="O113">
        <v>110</v>
      </c>
      <c r="P113">
        <f>A112</f>
        <v>0</v>
      </c>
      <c r="Q113" t="str">
        <f>B112</f>
        <v>WK 13</v>
      </c>
      <c r="S113" s="71" t="s">
        <v>63</v>
      </c>
    </row>
    <row r="114" spans="1:19" ht="12.75" customHeight="1" hidden="1">
      <c r="A114" s="69"/>
      <c r="B114" s="1" t="s">
        <v>58</v>
      </c>
      <c r="C114" s="49"/>
      <c r="D114" t="s">
        <v>2</v>
      </c>
      <c r="E114" s="53"/>
      <c r="F114" s="53"/>
      <c r="G114" s="50"/>
      <c r="H114" s="4"/>
      <c r="I114" s="56"/>
      <c r="J114" s="45">
        <f>IF(I114&gt;0,(100-(I114-1)*5)/100*IF(F114="AB",(C114-1),(C115-1)),0)+IF(I114&gt;0,0,IF(G114&gt;0,(100-(G114-1)*5)*(C116-1)/100,0))</f>
        <v>0</v>
      </c>
      <c r="L114" s="74" t="s">
        <v>11</v>
      </c>
      <c r="N114" s="71" t="s">
        <v>29</v>
      </c>
      <c r="O114">
        <v>111</v>
      </c>
      <c r="P114">
        <f>A112</f>
        <v>0</v>
      </c>
      <c r="Q114" t="str">
        <f>B112</f>
        <v>WK 13</v>
      </c>
      <c r="S114" s="72"/>
    </row>
    <row r="115" spans="1:19" ht="13.5" hidden="1" thickBot="1">
      <c r="A115" s="69"/>
      <c r="B115" s="1" t="s">
        <v>59</v>
      </c>
      <c r="C115" s="50"/>
      <c r="D115" t="s">
        <v>3</v>
      </c>
      <c r="E115" s="53"/>
      <c r="F115" s="53"/>
      <c r="G115" s="50"/>
      <c r="H115" s="4"/>
      <c r="I115" s="56"/>
      <c r="J115" s="45">
        <f>IF(I115&gt;0,(100-(I115-1)*5)/100*IF(F115="AB",(C114-1),(C115-1)),0)+IF(I115&gt;0,0,IF(G115&gt;0,(100-(G115-1)*5)*(C116-1)/100,0))</f>
        <v>0</v>
      </c>
      <c r="L115" s="71"/>
      <c r="N115" s="71"/>
      <c r="O115">
        <v>112</v>
      </c>
      <c r="P115">
        <f>A112</f>
        <v>0</v>
      </c>
      <c r="Q115" t="str">
        <f>B112</f>
        <v>WK 13</v>
      </c>
      <c r="S115" s="73"/>
    </row>
    <row r="116" spans="1:19" ht="13.5" hidden="1" thickBot="1">
      <c r="A116" s="69"/>
      <c r="B116" s="1" t="s">
        <v>60</v>
      </c>
      <c r="C116" s="51"/>
      <c r="D116" t="s">
        <v>4</v>
      </c>
      <c r="E116" s="53"/>
      <c r="F116" s="53"/>
      <c r="G116" s="50"/>
      <c r="H116" s="4"/>
      <c r="I116" s="56"/>
      <c r="J116" s="45">
        <f>IF(I116&gt;0,(100-(I116-1)*5)/100*IF(F116="AB",(C114-1),(C115-1)),0)+IF(I116&gt;0,0,IF(G116&gt;0,(100-(G116-1)*5)*(C116-1)/100,0))</f>
        <v>0</v>
      </c>
      <c r="L116" s="9">
        <f>SUM(J113:J120)</f>
        <v>0</v>
      </c>
      <c r="N116" s="9">
        <f>L116+N107</f>
        <v>0</v>
      </c>
      <c r="O116">
        <v>113</v>
      </c>
      <c r="P116">
        <f>A112</f>
        <v>0</v>
      </c>
      <c r="Q116" t="str">
        <f>B112</f>
        <v>WK 13</v>
      </c>
      <c r="S116" s="40">
        <f>IF(COUNTIF(J$4:J120,"&gt;0")&lt;100,COUNTIF(J$4:J120,"&gt;0"),100)</f>
        <v>0</v>
      </c>
    </row>
    <row r="117" spans="1:19" ht="13.5" hidden="1" thickBot="1">
      <c r="A117" s="69"/>
      <c r="D117" t="s">
        <v>5</v>
      </c>
      <c r="E117" s="53"/>
      <c r="F117" s="53"/>
      <c r="G117" s="50"/>
      <c r="H117" s="4"/>
      <c r="I117" s="56"/>
      <c r="J117" s="45">
        <f>IF(I117&gt;0,(100-(I117-1)*5)/100*IF(F117="AB",(C114-1),(C115-1)),0)+IF(I117&gt;0,0,IF(G117&gt;0,(100-(G117-1)*5)*(C116-1)/100,0))</f>
        <v>0</v>
      </c>
      <c r="O117">
        <v>114</v>
      </c>
      <c r="P117">
        <f>A112</f>
        <v>0</v>
      </c>
      <c r="Q117" t="str">
        <f>B112</f>
        <v>WK 13</v>
      </c>
      <c r="R117" s="28" t="s">
        <v>61</v>
      </c>
      <c r="S117" s="9">
        <v>0</v>
      </c>
    </row>
    <row r="118" spans="1:19" ht="13.5" hidden="1" thickBot="1">
      <c r="A118" s="69"/>
      <c r="B118" s="1"/>
      <c r="D118" t="s">
        <v>6</v>
      </c>
      <c r="E118" s="53"/>
      <c r="F118" s="53"/>
      <c r="G118" s="50"/>
      <c r="H118" s="4"/>
      <c r="I118" s="56"/>
      <c r="J118" s="45">
        <f>IF(I118&gt;0,(100-(I118-1)*5)/100*IF(F118="AB",(C114-1),(C115-1)),0)+IF(I118&gt;0,0,IF(G118&gt;0,(100-(G118-1)*5)*(C116-1)/100,0))</f>
        <v>0</v>
      </c>
      <c r="O118">
        <v>115</v>
      </c>
      <c r="P118">
        <f>A112</f>
        <v>0</v>
      </c>
      <c r="Q118" t="str">
        <f>B112</f>
        <v>WK 13</v>
      </c>
      <c r="R118" s="28" t="s">
        <v>62</v>
      </c>
      <c r="S118" s="9">
        <v>0</v>
      </c>
    </row>
    <row r="119" spans="1:17" ht="12.75" hidden="1">
      <c r="A119" s="69"/>
      <c r="D119" t="s">
        <v>8</v>
      </c>
      <c r="E119" s="53"/>
      <c r="F119" s="53"/>
      <c r="G119" s="50"/>
      <c r="H119" s="4"/>
      <c r="I119" s="56"/>
      <c r="J119" s="45">
        <f>IF(I119&gt;0,(100-(I119-1)*5)/100*IF(F119="AB",(C114-1),(C115-1)),0)+IF(I119&gt;0,0,IF(G119&gt;0,(100-(G119-1)*5)*(C116-1)/100,0))</f>
        <v>0</v>
      </c>
      <c r="O119">
        <v>116</v>
      </c>
      <c r="P119">
        <f>A112</f>
        <v>0</v>
      </c>
      <c r="Q119" t="str">
        <f>B112</f>
        <v>WK 13</v>
      </c>
    </row>
    <row r="120" spans="1:17" ht="13.5" hidden="1" thickBot="1">
      <c r="A120" s="70"/>
      <c r="D120" t="s">
        <v>9</v>
      </c>
      <c r="E120" s="54"/>
      <c r="F120" s="54"/>
      <c r="G120" s="51"/>
      <c r="H120" s="4"/>
      <c r="I120" s="57"/>
      <c r="J120" s="46">
        <f>IF(I120&gt;0,(100-(I120-1)*5)/100*IF(F120="AB",(C114-1),(C115-1)),0)+IF(I120&gt;0,0,IF(G120&gt;0,(100-(G120-1)*5)*(C116-1)/100,0))</f>
        <v>0</v>
      </c>
      <c r="O120">
        <v>117</v>
      </c>
      <c r="P120">
        <f>A112</f>
        <v>0</v>
      </c>
      <c r="Q120" t="str">
        <f>B112</f>
        <v>WK 13</v>
      </c>
    </row>
    <row r="121" spans="1:15" ht="18.75" thickBot="1">
      <c r="A121" s="48"/>
      <c r="B121" s="19" t="str">
        <f>CONCATENATE("WK ",FIXED(INT(O121/9+1),0,1))</f>
        <v>WK 14</v>
      </c>
      <c r="E121" s="2"/>
      <c r="G121" s="2" t="s">
        <v>1</v>
      </c>
      <c r="H121" s="2"/>
      <c r="I121" s="2" t="s">
        <v>12</v>
      </c>
      <c r="J121" s="2" t="s">
        <v>7</v>
      </c>
      <c r="O121">
        <v>118</v>
      </c>
    </row>
    <row r="122" spans="1:19" ht="12.75" hidden="1">
      <c r="A122" s="68"/>
      <c r="B122" s="3" t="s">
        <v>10</v>
      </c>
      <c r="D122" t="s">
        <v>0</v>
      </c>
      <c r="E122" s="52"/>
      <c r="F122" s="52"/>
      <c r="G122" s="49"/>
      <c r="H122" s="4"/>
      <c r="I122" s="55"/>
      <c r="J122" s="44">
        <f>IF(I122&gt;0,(100-(I122-1)*5)/100*IF(F122="AB",(C123-1),(C124-1)),0)+IF(I122&gt;0,0,IF(G122&gt;0,(100-(G122-1)*5)*(C125-1)/100,0))</f>
        <v>0</v>
      </c>
      <c r="O122">
        <v>119</v>
      </c>
      <c r="P122">
        <f>A121</f>
        <v>0</v>
      </c>
      <c r="Q122" t="str">
        <f>B121</f>
        <v>WK 14</v>
      </c>
      <c r="S122" s="71" t="s">
        <v>63</v>
      </c>
    </row>
    <row r="123" spans="1:19" ht="12.75" customHeight="1" hidden="1">
      <c r="A123" s="69"/>
      <c r="B123" s="1" t="s">
        <v>58</v>
      </c>
      <c r="C123" s="49"/>
      <c r="D123" t="s">
        <v>2</v>
      </c>
      <c r="E123" s="53"/>
      <c r="F123" s="53"/>
      <c r="G123" s="50"/>
      <c r="H123" s="4"/>
      <c r="I123" s="56"/>
      <c r="J123" s="45">
        <f>IF(I123&gt;0,(100-(I123-1)*5)/100*IF(F123="AB",(C123-1),(C124-1)),0)+IF(I123&gt;0,0,IF(G123&gt;0,(100-(G123-1)*5)*(C125-1)/100,0))</f>
        <v>0</v>
      </c>
      <c r="L123" s="74" t="s">
        <v>11</v>
      </c>
      <c r="N123" s="71" t="s">
        <v>29</v>
      </c>
      <c r="O123">
        <v>120</v>
      </c>
      <c r="P123">
        <f>A121</f>
        <v>0</v>
      </c>
      <c r="Q123" t="str">
        <f>B121</f>
        <v>WK 14</v>
      </c>
      <c r="S123" s="72"/>
    </row>
    <row r="124" spans="1:19" ht="13.5" hidden="1" thickBot="1">
      <c r="A124" s="69"/>
      <c r="B124" s="1" t="s">
        <v>59</v>
      </c>
      <c r="C124" s="50"/>
      <c r="D124" t="s">
        <v>3</v>
      </c>
      <c r="E124" s="53"/>
      <c r="F124" s="53"/>
      <c r="G124" s="50"/>
      <c r="H124" s="4"/>
      <c r="I124" s="56"/>
      <c r="J124" s="45">
        <f>IF(I124&gt;0,(100-(I124-1)*5)/100*IF(F124="AB",(C123-1),(C124-1)),0)+IF(I124&gt;0,0,IF(G124&gt;0,(100-(G124-1)*5)*(C125-1)/100,0))</f>
        <v>0</v>
      </c>
      <c r="L124" s="71"/>
      <c r="N124" s="71"/>
      <c r="O124">
        <v>121</v>
      </c>
      <c r="P124">
        <f>A121</f>
        <v>0</v>
      </c>
      <c r="Q124" t="str">
        <f>B121</f>
        <v>WK 14</v>
      </c>
      <c r="S124" s="73"/>
    </row>
    <row r="125" spans="1:19" ht="13.5" hidden="1" thickBot="1">
      <c r="A125" s="69"/>
      <c r="B125" s="1" t="s">
        <v>60</v>
      </c>
      <c r="C125" s="51"/>
      <c r="D125" t="s">
        <v>4</v>
      </c>
      <c r="E125" s="53"/>
      <c r="F125" s="53"/>
      <c r="G125" s="50"/>
      <c r="H125" s="4"/>
      <c r="I125" s="56"/>
      <c r="J125" s="45">
        <f>IF(I125&gt;0,(100-(I125-1)*5)/100*IF(F125="AB",(C123-1),(C124-1)),0)+IF(I125&gt;0,0,IF(G125&gt;0,(100-(G125-1)*5)*(C125-1)/100,0))</f>
        <v>0</v>
      </c>
      <c r="L125" s="9">
        <f>SUM(J122:J129)</f>
        <v>0</v>
      </c>
      <c r="N125" s="9">
        <f>L125+N116</f>
        <v>0</v>
      </c>
      <c r="O125">
        <v>122</v>
      </c>
      <c r="P125">
        <f>A121</f>
        <v>0</v>
      </c>
      <c r="Q125" t="str">
        <f>B121</f>
        <v>WK 14</v>
      </c>
      <c r="S125" s="40">
        <f>IF(COUNTIF(J$4:J129,"&gt;0")&lt;100,COUNTIF(J$4:J129,"&gt;0"),100)</f>
        <v>0</v>
      </c>
    </row>
    <row r="126" spans="1:19" ht="13.5" hidden="1" thickBot="1">
      <c r="A126" s="69"/>
      <c r="D126" t="s">
        <v>5</v>
      </c>
      <c r="E126" s="53"/>
      <c r="F126" s="53"/>
      <c r="G126" s="50"/>
      <c r="H126" s="4"/>
      <c r="I126" s="56"/>
      <c r="J126" s="45">
        <f>IF(I126&gt;0,(100-(I126-1)*5)/100*IF(F126="AB",(C123-1),(C124-1)),0)+IF(I126&gt;0,0,IF(G126&gt;0,(100-(G126-1)*5)*(C125-1)/100,0))</f>
        <v>0</v>
      </c>
      <c r="O126">
        <v>123</v>
      </c>
      <c r="P126">
        <f>A121</f>
        <v>0</v>
      </c>
      <c r="Q126" t="str">
        <f>B121</f>
        <v>WK 14</v>
      </c>
      <c r="R126" s="28" t="s">
        <v>61</v>
      </c>
      <c r="S126" s="9">
        <v>0</v>
      </c>
    </row>
    <row r="127" spans="1:19" ht="13.5" hidden="1" thickBot="1">
      <c r="A127" s="69"/>
      <c r="B127" s="1"/>
      <c r="D127" t="s">
        <v>6</v>
      </c>
      <c r="E127" s="53"/>
      <c r="F127" s="53"/>
      <c r="G127" s="50"/>
      <c r="H127" s="4"/>
      <c r="I127" s="56"/>
      <c r="J127" s="45">
        <f>IF(I127&gt;0,(100-(I127-1)*5)/100*IF(F127="AB",(C123-1),(C124-1)),0)+IF(I127&gt;0,0,IF(G127&gt;0,(100-(G127-1)*5)*(C125-1)/100,0))</f>
        <v>0</v>
      </c>
      <c r="O127">
        <v>124</v>
      </c>
      <c r="P127">
        <f>A121</f>
        <v>0</v>
      </c>
      <c r="Q127" t="str">
        <f>B121</f>
        <v>WK 14</v>
      </c>
      <c r="R127" s="28" t="s">
        <v>62</v>
      </c>
      <c r="S127" s="9">
        <v>0</v>
      </c>
    </row>
    <row r="128" spans="1:17" ht="12.75" hidden="1">
      <c r="A128" s="69"/>
      <c r="D128" t="s">
        <v>8</v>
      </c>
      <c r="E128" s="53"/>
      <c r="F128" s="53"/>
      <c r="G128" s="50"/>
      <c r="H128" s="4"/>
      <c r="I128" s="56"/>
      <c r="J128" s="45">
        <f>IF(I128&gt;0,(100-(I128-1)*5)/100*IF(F128="AB",(C123-1),(C124-1)),0)+IF(I128&gt;0,0,IF(G128&gt;0,(100-(G128-1)*5)*(C125-1)/100,0))</f>
        <v>0</v>
      </c>
      <c r="O128">
        <v>125</v>
      </c>
      <c r="P128">
        <f>A121</f>
        <v>0</v>
      </c>
      <c r="Q128" t="str">
        <f>B121</f>
        <v>WK 14</v>
      </c>
    </row>
    <row r="129" spans="1:17" ht="13.5" hidden="1" thickBot="1">
      <c r="A129" s="70"/>
      <c r="D129" t="s">
        <v>9</v>
      </c>
      <c r="E129" s="54"/>
      <c r="F129" s="54"/>
      <c r="G129" s="51"/>
      <c r="H129" s="4"/>
      <c r="I129" s="57"/>
      <c r="J129" s="46">
        <f>IF(I129&gt;0,(100-(I129-1)*5)/100*IF(F129="AB",(C123-1),(C124-1)),0)+IF(I129&gt;0,0,IF(G129&gt;0,(100-(G129-1)*5)*(C125-1)/100,0))</f>
        <v>0</v>
      </c>
      <c r="O129">
        <v>126</v>
      </c>
      <c r="P129">
        <f>A121</f>
        <v>0</v>
      </c>
      <c r="Q129" t="str">
        <f>B121</f>
        <v>WK 14</v>
      </c>
    </row>
    <row r="130" spans="1:15" ht="18.75" thickBot="1">
      <c r="A130" s="48"/>
      <c r="B130" s="19" t="str">
        <f>CONCATENATE("WK ",FIXED(INT(O130/9+1),0,1))</f>
        <v>WK 15</v>
      </c>
      <c r="E130" s="2"/>
      <c r="G130" s="2" t="s">
        <v>1</v>
      </c>
      <c r="H130" s="2"/>
      <c r="I130" s="2" t="s">
        <v>12</v>
      </c>
      <c r="J130" s="2" t="s">
        <v>7</v>
      </c>
      <c r="O130">
        <v>127</v>
      </c>
    </row>
    <row r="131" spans="1:19" ht="12.75" hidden="1">
      <c r="A131" s="68"/>
      <c r="B131" s="3" t="s">
        <v>10</v>
      </c>
      <c r="D131" t="s">
        <v>0</v>
      </c>
      <c r="E131" s="52"/>
      <c r="F131" s="52"/>
      <c r="G131" s="49"/>
      <c r="H131" s="4"/>
      <c r="I131" s="55"/>
      <c r="J131" s="44">
        <f>IF(I131&gt;0,(100-(I131-1)*5)/100*IF(F131="AB",(C132-1),(C133-1)),0)+IF(I131&gt;0,0,IF(G131&gt;0,(100-(G131-1)*5)*(C134-1)/100,0))</f>
        <v>0</v>
      </c>
      <c r="O131">
        <v>128</v>
      </c>
      <c r="P131">
        <f>A130</f>
        <v>0</v>
      </c>
      <c r="Q131" t="str">
        <f>B130</f>
        <v>WK 15</v>
      </c>
      <c r="S131" s="71" t="s">
        <v>63</v>
      </c>
    </row>
    <row r="132" spans="1:19" ht="12.75" customHeight="1" hidden="1">
      <c r="A132" s="69"/>
      <c r="B132" s="1" t="s">
        <v>58</v>
      </c>
      <c r="C132" s="49"/>
      <c r="D132" t="s">
        <v>2</v>
      </c>
      <c r="E132" s="53"/>
      <c r="F132" s="53"/>
      <c r="G132" s="50"/>
      <c r="H132" s="4"/>
      <c r="I132" s="56"/>
      <c r="J132" s="45">
        <f>IF(I132&gt;0,(100-(I132-1)*5)/100*IF(F132="AB",(C132-1),(C133-1)),0)+IF(I132&gt;0,0,IF(G132&gt;0,(100-(G132-1)*5)*(C134-1)/100,0))</f>
        <v>0</v>
      </c>
      <c r="L132" s="74" t="s">
        <v>11</v>
      </c>
      <c r="N132" s="71" t="s">
        <v>29</v>
      </c>
      <c r="O132">
        <v>129</v>
      </c>
      <c r="P132">
        <f>A130</f>
        <v>0</v>
      </c>
      <c r="Q132" t="str">
        <f>B130</f>
        <v>WK 15</v>
      </c>
      <c r="S132" s="72"/>
    </row>
    <row r="133" spans="1:19" ht="13.5" hidden="1" thickBot="1">
      <c r="A133" s="69"/>
      <c r="B133" s="1" t="s">
        <v>59</v>
      </c>
      <c r="C133" s="50"/>
      <c r="D133" t="s">
        <v>3</v>
      </c>
      <c r="E133" s="53"/>
      <c r="F133" s="53"/>
      <c r="G133" s="50"/>
      <c r="H133" s="4"/>
      <c r="I133" s="56"/>
      <c r="J133" s="45">
        <f>IF(I133&gt;0,(100-(I133-1)*5)/100*IF(F133="AB",(C132-1),(C133-1)),0)+IF(I133&gt;0,0,IF(G133&gt;0,(100-(G133-1)*5)*(C134-1)/100,0))</f>
        <v>0</v>
      </c>
      <c r="L133" s="71"/>
      <c r="N133" s="71"/>
      <c r="O133">
        <v>130</v>
      </c>
      <c r="P133">
        <f>A130</f>
        <v>0</v>
      </c>
      <c r="Q133" t="str">
        <f>B130</f>
        <v>WK 15</v>
      </c>
      <c r="S133" s="73"/>
    </row>
    <row r="134" spans="1:19" ht="13.5" hidden="1" thickBot="1">
      <c r="A134" s="69"/>
      <c r="B134" s="1" t="s">
        <v>60</v>
      </c>
      <c r="C134" s="51"/>
      <c r="D134" t="s">
        <v>4</v>
      </c>
      <c r="E134" s="53"/>
      <c r="F134" s="53"/>
      <c r="G134" s="50"/>
      <c r="H134" s="4"/>
      <c r="I134" s="56"/>
      <c r="J134" s="45">
        <f>IF(I134&gt;0,(100-(I134-1)*5)/100*IF(F134="AB",(C132-1),(C133-1)),0)+IF(I134&gt;0,0,IF(G134&gt;0,(100-(G134-1)*5)*(C134-1)/100,0))</f>
        <v>0</v>
      </c>
      <c r="L134" s="9">
        <f>SUM(J131:J138)</f>
        <v>0</v>
      </c>
      <c r="N134" s="9">
        <f>L134+N125</f>
        <v>0</v>
      </c>
      <c r="O134">
        <v>131</v>
      </c>
      <c r="P134">
        <f>A130</f>
        <v>0</v>
      </c>
      <c r="Q134" t="str">
        <f>B130</f>
        <v>WK 15</v>
      </c>
      <c r="S134" s="40">
        <f>IF(COUNTIF(J$4:J138,"&gt;0")&lt;100,COUNTIF(J$4:J138,"&gt;0"),100)</f>
        <v>0</v>
      </c>
    </row>
    <row r="135" spans="1:19" ht="13.5" hidden="1" thickBot="1">
      <c r="A135" s="69"/>
      <c r="D135" t="s">
        <v>5</v>
      </c>
      <c r="E135" s="53"/>
      <c r="F135" s="53"/>
      <c r="G135" s="50"/>
      <c r="H135" s="4"/>
      <c r="I135" s="56"/>
      <c r="J135" s="45">
        <f>IF(I135&gt;0,(100-(I135-1)*5)/100*IF(F135="AB",(C132-1),(C133-1)),0)+IF(I135&gt;0,0,IF(G135&gt;0,(100-(G135-1)*5)*(C134-1)/100,0))</f>
        <v>0</v>
      </c>
      <c r="O135">
        <v>132</v>
      </c>
      <c r="P135">
        <f>A130</f>
        <v>0</v>
      </c>
      <c r="Q135" t="str">
        <f>B130</f>
        <v>WK 15</v>
      </c>
      <c r="R135" s="28" t="s">
        <v>61</v>
      </c>
      <c r="S135" s="9">
        <v>0</v>
      </c>
    </row>
    <row r="136" spans="1:19" ht="13.5" hidden="1" thickBot="1">
      <c r="A136" s="69"/>
      <c r="B136" s="1"/>
      <c r="D136" t="s">
        <v>6</v>
      </c>
      <c r="E136" s="53"/>
      <c r="F136" s="53"/>
      <c r="G136" s="50"/>
      <c r="H136" s="4"/>
      <c r="I136" s="56"/>
      <c r="J136" s="45">
        <f>IF(I136&gt;0,(100-(I136-1)*5)/100*IF(F136="AB",(C132-1),(C133-1)),0)+IF(I136&gt;0,0,IF(G136&gt;0,(100-(G136-1)*5)*(C134-1)/100,0))</f>
        <v>0</v>
      </c>
      <c r="O136">
        <v>133</v>
      </c>
      <c r="P136">
        <f>A130</f>
        <v>0</v>
      </c>
      <c r="Q136" t="str">
        <f>B130</f>
        <v>WK 15</v>
      </c>
      <c r="R136" s="28" t="s">
        <v>62</v>
      </c>
      <c r="S136" s="9">
        <v>0</v>
      </c>
    </row>
    <row r="137" spans="1:17" ht="12.75" hidden="1">
      <c r="A137" s="69"/>
      <c r="D137" t="s">
        <v>8</v>
      </c>
      <c r="E137" s="53"/>
      <c r="F137" s="53"/>
      <c r="G137" s="50"/>
      <c r="H137" s="4"/>
      <c r="I137" s="56"/>
      <c r="J137" s="45">
        <f>IF(I137&gt;0,(100-(I137-1)*5)/100*IF(F137="AB",(C132-1),(C133-1)),0)+IF(I137&gt;0,0,IF(G137&gt;0,(100-(G137-1)*5)*(C134-1)/100,0))</f>
        <v>0</v>
      </c>
      <c r="O137">
        <v>134</v>
      </c>
      <c r="P137">
        <f>A130</f>
        <v>0</v>
      </c>
      <c r="Q137" t="str">
        <f>B130</f>
        <v>WK 15</v>
      </c>
    </row>
    <row r="138" spans="1:17" ht="13.5" hidden="1" thickBot="1">
      <c r="A138" s="70"/>
      <c r="D138" t="s">
        <v>9</v>
      </c>
      <c r="E138" s="54"/>
      <c r="F138" s="54"/>
      <c r="G138" s="51"/>
      <c r="H138" s="4"/>
      <c r="I138" s="57"/>
      <c r="J138" s="46">
        <f>IF(I138&gt;0,(100-(I138-1)*5)/100*IF(F138="AB",(C132-1),(C133-1)),0)+IF(I138&gt;0,0,IF(G138&gt;0,(100-(G138-1)*5)*(C134-1)/100,0))</f>
        <v>0</v>
      </c>
      <c r="O138">
        <v>135</v>
      </c>
      <c r="P138">
        <f>A130</f>
        <v>0</v>
      </c>
      <c r="Q138" t="str">
        <f>B130</f>
        <v>WK 15</v>
      </c>
    </row>
    <row r="139" spans="1:15" ht="18.75" thickBot="1">
      <c r="A139" s="48"/>
      <c r="B139" s="19" t="str">
        <f>CONCATENATE("WK ",FIXED(INT(O139/9+1),0,1))</f>
        <v>WK 16</v>
      </c>
      <c r="E139" s="2"/>
      <c r="G139" s="2" t="s">
        <v>1</v>
      </c>
      <c r="H139" s="2"/>
      <c r="I139" s="2" t="s">
        <v>12</v>
      </c>
      <c r="J139" s="2" t="s">
        <v>7</v>
      </c>
      <c r="O139">
        <v>136</v>
      </c>
    </row>
    <row r="140" spans="1:19" ht="12.75" hidden="1">
      <c r="A140" s="68"/>
      <c r="B140" s="3" t="s">
        <v>10</v>
      </c>
      <c r="D140" t="s">
        <v>0</v>
      </c>
      <c r="E140" s="52"/>
      <c r="F140" s="52"/>
      <c r="G140" s="49"/>
      <c r="H140" s="4"/>
      <c r="I140" s="55"/>
      <c r="J140" s="44">
        <f>IF(I140&gt;0,(100-(I140-1)*5)/100*IF(F140="AB",(C141-1),(C142-1)),0)+IF(I140&gt;0,0,IF(G140&gt;0,(100-(G140-1)*5)*(C143-1)/100,0))</f>
        <v>0</v>
      </c>
      <c r="O140">
        <v>137</v>
      </c>
      <c r="P140">
        <f>A139</f>
        <v>0</v>
      </c>
      <c r="Q140" t="str">
        <f>B139</f>
        <v>WK 16</v>
      </c>
      <c r="S140" s="71" t="s">
        <v>63</v>
      </c>
    </row>
    <row r="141" spans="1:19" ht="12.75" customHeight="1" hidden="1">
      <c r="A141" s="69"/>
      <c r="B141" s="1" t="s">
        <v>58</v>
      </c>
      <c r="C141" s="49"/>
      <c r="D141" t="s">
        <v>2</v>
      </c>
      <c r="E141" s="53"/>
      <c r="F141" s="53"/>
      <c r="G141" s="50"/>
      <c r="H141" s="4"/>
      <c r="I141" s="56"/>
      <c r="J141" s="45">
        <f>IF(I141&gt;0,(100-(I141-1)*5)/100*IF(F141="AB",(C141-1),(C142-1)),0)+IF(I141&gt;0,0,IF(G141&gt;0,(100-(G141-1)*5)*(C143-1)/100,0))</f>
        <v>0</v>
      </c>
      <c r="L141" s="74" t="s">
        <v>11</v>
      </c>
      <c r="N141" s="71" t="s">
        <v>29</v>
      </c>
      <c r="O141">
        <v>138</v>
      </c>
      <c r="P141">
        <f>A139</f>
        <v>0</v>
      </c>
      <c r="Q141" t="str">
        <f>B139</f>
        <v>WK 16</v>
      </c>
      <c r="S141" s="72"/>
    </row>
    <row r="142" spans="1:19" ht="13.5" hidden="1" thickBot="1">
      <c r="A142" s="69"/>
      <c r="B142" s="1" t="s">
        <v>59</v>
      </c>
      <c r="C142" s="50"/>
      <c r="D142" t="s">
        <v>3</v>
      </c>
      <c r="E142" s="53"/>
      <c r="F142" s="53"/>
      <c r="G142" s="50"/>
      <c r="H142" s="4"/>
      <c r="I142" s="56"/>
      <c r="J142" s="45">
        <f>IF(I142&gt;0,(100-(I142-1)*5)/100*IF(F142="AB",(C141-1),(C142-1)),0)+IF(I142&gt;0,0,IF(G142&gt;0,(100-(G142-1)*5)*(C143-1)/100,0))</f>
        <v>0</v>
      </c>
      <c r="L142" s="71"/>
      <c r="N142" s="71"/>
      <c r="O142">
        <v>139</v>
      </c>
      <c r="P142">
        <f>A139</f>
        <v>0</v>
      </c>
      <c r="Q142" t="str">
        <f>B139</f>
        <v>WK 16</v>
      </c>
      <c r="S142" s="73"/>
    </row>
    <row r="143" spans="1:19" ht="13.5" hidden="1" thickBot="1">
      <c r="A143" s="69"/>
      <c r="B143" s="1" t="s">
        <v>60</v>
      </c>
      <c r="C143" s="51"/>
      <c r="D143" t="s">
        <v>4</v>
      </c>
      <c r="E143" s="53"/>
      <c r="F143" s="53"/>
      <c r="G143" s="50"/>
      <c r="H143" s="4"/>
      <c r="I143" s="56"/>
      <c r="J143" s="45">
        <f>IF(I143&gt;0,(100-(I143-1)*5)/100*IF(F143="AB",(C141-1),(C142-1)),0)+IF(I143&gt;0,0,IF(G143&gt;0,(100-(G143-1)*5)*(C143-1)/100,0))</f>
        <v>0</v>
      </c>
      <c r="L143" s="9">
        <f>SUM(J140:J147)</f>
        <v>0</v>
      </c>
      <c r="N143" s="9">
        <f>L143+N134</f>
        <v>0</v>
      </c>
      <c r="O143">
        <v>140</v>
      </c>
      <c r="P143">
        <f>A139</f>
        <v>0</v>
      </c>
      <c r="Q143" t="str">
        <f>B139</f>
        <v>WK 16</v>
      </c>
      <c r="S143" s="40">
        <f>IF(COUNTIF(J$4:J147,"&gt;0")&lt;100,COUNTIF(J$4:J147,"&gt;0"),100)</f>
        <v>0</v>
      </c>
    </row>
    <row r="144" spans="1:19" ht="13.5" hidden="1" thickBot="1">
      <c r="A144" s="69"/>
      <c r="D144" t="s">
        <v>5</v>
      </c>
      <c r="E144" s="53"/>
      <c r="F144" s="53"/>
      <c r="G144" s="50"/>
      <c r="H144" s="4"/>
      <c r="I144" s="56"/>
      <c r="J144" s="45">
        <f>IF(I144&gt;0,(100-(I144-1)*5)/100*IF(F144="AB",(C141-1),(C142-1)),0)+IF(I144&gt;0,0,IF(G144&gt;0,(100-(G144-1)*5)*(C143-1)/100,0))</f>
        <v>0</v>
      </c>
      <c r="O144">
        <v>141</v>
      </c>
      <c r="P144">
        <f>A139</f>
        <v>0</v>
      </c>
      <c r="Q144" t="str">
        <f>B139</f>
        <v>WK 16</v>
      </c>
      <c r="R144" s="28" t="s">
        <v>61</v>
      </c>
      <c r="S144" s="9">
        <v>0</v>
      </c>
    </row>
    <row r="145" spans="1:19" ht="13.5" hidden="1" thickBot="1">
      <c r="A145" s="69"/>
      <c r="B145" s="1"/>
      <c r="D145" t="s">
        <v>6</v>
      </c>
      <c r="E145" s="53"/>
      <c r="F145" s="53"/>
      <c r="G145" s="50"/>
      <c r="H145" s="4"/>
      <c r="I145" s="56"/>
      <c r="J145" s="45">
        <f>IF(I145&gt;0,(100-(I145-1)*5)/100*IF(F145="AB",(C141-1),(C142-1)),0)+IF(I145&gt;0,0,IF(G145&gt;0,(100-(G145-1)*5)*(C143-1)/100,0))</f>
        <v>0</v>
      </c>
      <c r="O145">
        <v>142</v>
      </c>
      <c r="P145">
        <f>A139</f>
        <v>0</v>
      </c>
      <c r="Q145" t="str">
        <f>B139</f>
        <v>WK 16</v>
      </c>
      <c r="R145" s="28" t="s">
        <v>62</v>
      </c>
      <c r="S145" s="9">
        <v>0</v>
      </c>
    </row>
    <row r="146" spans="1:17" ht="12.75" hidden="1">
      <c r="A146" s="69"/>
      <c r="D146" t="s">
        <v>8</v>
      </c>
      <c r="E146" s="53"/>
      <c r="F146" s="53"/>
      <c r="G146" s="50"/>
      <c r="H146" s="4"/>
      <c r="I146" s="56"/>
      <c r="J146" s="45">
        <f>IF(I146&gt;0,(100-(I146-1)*5)/100*IF(F146="AB",(C141-1),(C142-1)),0)+IF(I146&gt;0,0,IF(G146&gt;0,(100-(G146-1)*5)*(C143-1)/100,0))</f>
        <v>0</v>
      </c>
      <c r="O146">
        <v>143</v>
      </c>
      <c r="P146">
        <f>A139</f>
        <v>0</v>
      </c>
      <c r="Q146" t="str">
        <f>B139</f>
        <v>WK 16</v>
      </c>
    </row>
    <row r="147" spans="1:17" ht="13.5" hidden="1" thickBot="1">
      <c r="A147" s="70"/>
      <c r="D147" t="s">
        <v>9</v>
      </c>
      <c r="E147" s="54"/>
      <c r="F147" s="54"/>
      <c r="G147" s="51"/>
      <c r="H147" s="4"/>
      <c r="I147" s="57"/>
      <c r="J147" s="46">
        <f>IF(I147&gt;0,(100-(I147-1)*5)/100*IF(F147="AB",(C141-1),(C142-1)),0)+IF(I147&gt;0,0,IF(G147&gt;0,(100-(G147-1)*5)*(C143-1)/100,0))</f>
        <v>0</v>
      </c>
      <c r="O147">
        <v>144</v>
      </c>
      <c r="P147">
        <f>A139</f>
        <v>0</v>
      </c>
      <c r="Q147" t="str">
        <f>B139</f>
        <v>WK 16</v>
      </c>
    </row>
    <row r="148" spans="1:15" ht="18.75" thickBot="1">
      <c r="A148" s="48"/>
      <c r="B148" s="19" t="str">
        <f>CONCATENATE("WK ",FIXED(INT(O148/9+1),0,1))</f>
        <v>WK 17</v>
      </c>
      <c r="E148" s="2"/>
      <c r="G148" s="2" t="s">
        <v>1</v>
      </c>
      <c r="H148" s="2"/>
      <c r="I148" s="2" t="s">
        <v>12</v>
      </c>
      <c r="J148" s="2" t="s">
        <v>7</v>
      </c>
      <c r="O148">
        <v>145</v>
      </c>
    </row>
    <row r="149" spans="1:19" ht="12.75" hidden="1">
      <c r="A149" s="68"/>
      <c r="B149" s="3" t="s">
        <v>10</v>
      </c>
      <c r="D149" t="s">
        <v>0</v>
      </c>
      <c r="E149" s="52"/>
      <c r="F149" s="52"/>
      <c r="G149" s="49"/>
      <c r="H149" s="4"/>
      <c r="I149" s="55"/>
      <c r="J149" s="44">
        <f>IF(I149&gt;0,(100-(I149-1)*5)/100*IF(F149="AB",(C150-1),(C151-1)),0)+IF(I149&gt;0,0,IF(G149&gt;0,(100-(G149-1)*5)*(C152-1)/100,0))</f>
        <v>0</v>
      </c>
      <c r="O149">
        <v>146</v>
      </c>
      <c r="P149">
        <f>A148</f>
        <v>0</v>
      </c>
      <c r="Q149" t="str">
        <f>B148</f>
        <v>WK 17</v>
      </c>
      <c r="S149" s="71" t="s">
        <v>63</v>
      </c>
    </row>
    <row r="150" spans="1:19" ht="12.75" customHeight="1" hidden="1">
      <c r="A150" s="69"/>
      <c r="B150" s="1" t="s">
        <v>58</v>
      </c>
      <c r="C150" s="49"/>
      <c r="D150" t="s">
        <v>2</v>
      </c>
      <c r="E150" s="53"/>
      <c r="F150" s="53"/>
      <c r="G150" s="50"/>
      <c r="H150" s="4"/>
      <c r="I150" s="56"/>
      <c r="J150" s="45">
        <f>IF(I150&gt;0,(100-(I150-1)*5)/100*IF(F150="AB",(C150-1),(C151-1)),0)+IF(I150&gt;0,0,IF(G150&gt;0,(100-(G150-1)*5)*(C152-1)/100,0))</f>
        <v>0</v>
      </c>
      <c r="L150" s="74" t="s">
        <v>11</v>
      </c>
      <c r="N150" s="71" t="s">
        <v>29</v>
      </c>
      <c r="O150">
        <v>147</v>
      </c>
      <c r="P150">
        <f>A148</f>
        <v>0</v>
      </c>
      <c r="Q150" t="str">
        <f>B148</f>
        <v>WK 17</v>
      </c>
      <c r="S150" s="72"/>
    </row>
    <row r="151" spans="1:19" ht="13.5" hidden="1" thickBot="1">
      <c r="A151" s="69"/>
      <c r="B151" s="1" t="s">
        <v>59</v>
      </c>
      <c r="C151" s="50"/>
      <c r="D151" t="s">
        <v>3</v>
      </c>
      <c r="E151" s="53"/>
      <c r="F151" s="53"/>
      <c r="G151" s="50"/>
      <c r="H151" s="4"/>
      <c r="I151" s="56"/>
      <c r="J151" s="45">
        <f>IF(I151&gt;0,(100-(I151-1)*5)/100*IF(F151="AB",(C150-1),(C151-1)),0)+IF(I151&gt;0,0,IF(G151&gt;0,(100-(G151-1)*5)*(C152-1)/100,0))</f>
        <v>0</v>
      </c>
      <c r="L151" s="71"/>
      <c r="N151" s="71"/>
      <c r="O151">
        <v>148</v>
      </c>
      <c r="P151">
        <f>A148</f>
        <v>0</v>
      </c>
      <c r="Q151" t="str">
        <f>B148</f>
        <v>WK 17</v>
      </c>
      <c r="S151" s="73"/>
    </row>
    <row r="152" spans="1:19" ht="13.5" hidden="1" thickBot="1">
      <c r="A152" s="69"/>
      <c r="B152" s="1" t="s">
        <v>60</v>
      </c>
      <c r="C152" s="51"/>
      <c r="D152" t="s">
        <v>4</v>
      </c>
      <c r="E152" s="53"/>
      <c r="F152" s="53"/>
      <c r="G152" s="50"/>
      <c r="H152" s="4"/>
      <c r="I152" s="56"/>
      <c r="J152" s="45">
        <f>IF(I152&gt;0,(100-(I152-1)*5)/100*IF(F152="AB",(C150-1),(C151-1)),0)+IF(I152&gt;0,0,IF(G152&gt;0,(100-(G152-1)*5)*(C152-1)/100,0))</f>
        <v>0</v>
      </c>
      <c r="L152" s="9">
        <f>SUM(J149:J156)</f>
        <v>0</v>
      </c>
      <c r="N152" s="9">
        <f>L152+N143</f>
        <v>0</v>
      </c>
      <c r="O152">
        <v>149</v>
      </c>
      <c r="P152">
        <f>A148</f>
        <v>0</v>
      </c>
      <c r="Q152" t="str">
        <f>B148</f>
        <v>WK 17</v>
      </c>
      <c r="S152" s="40">
        <f>IF(COUNTIF(J$4:J156,"&gt;0")&lt;100,COUNTIF(J$4:J156,"&gt;0"),100)</f>
        <v>0</v>
      </c>
    </row>
    <row r="153" spans="1:19" ht="13.5" hidden="1" thickBot="1">
      <c r="A153" s="69"/>
      <c r="D153" t="s">
        <v>5</v>
      </c>
      <c r="E153" s="53"/>
      <c r="F153" s="53"/>
      <c r="G153" s="50"/>
      <c r="H153" s="4"/>
      <c r="I153" s="56"/>
      <c r="J153" s="45">
        <f>IF(I153&gt;0,(100-(I153-1)*5)/100*IF(F153="AB",(C150-1),(C151-1)),0)+IF(I153&gt;0,0,IF(G153&gt;0,(100-(G153-1)*5)*(C152-1)/100,0))</f>
        <v>0</v>
      </c>
      <c r="O153">
        <v>150</v>
      </c>
      <c r="P153">
        <f>A148</f>
        <v>0</v>
      </c>
      <c r="Q153" t="str">
        <f>B148</f>
        <v>WK 17</v>
      </c>
      <c r="R153" s="28" t="s">
        <v>61</v>
      </c>
      <c r="S153" s="9">
        <v>0</v>
      </c>
    </row>
    <row r="154" spans="1:19" ht="13.5" hidden="1" thickBot="1">
      <c r="A154" s="69"/>
      <c r="B154" s="1"/>
      <c r="D154" t="s">
        <v>6</v>
      </c>
      <c r="E154" s="53"/>
      <c r="F154" s="53"/>
      <c r="G154" s="50"/>
      <c r="H154" s="4"/>
      <c r="I154" s="56"/>
      <c r="J154" s="45">
        <f>IF(I154&gt;0,(100-(I154-1)*5)/100*IF(F154="AB",(C150-1),(C151-1)),0)+IF(I154&gt;0,0,IF(G154&gt;0,(100-(G154-1)*5)*(C152-1)/100,0))</f>
        <v>0</v>
      </c>
      <c r="O154">
        <v>151</v>
      </c>
      <c r="P154">
        <f>A148</f>
        <v>0</v>
      </c>
      <c r="Q154" t="str">
        <f>B148</f>
        <v>WK 17</v>
      </c>
      <c r="R154" s="28" t="s">
        <v>62</v>
      </c>
      <c r="S154" s="9">
        <v>0</v>
      </c>
    </row>
    <row r="155" spans="1:17" ht="12.75" hidden="1">
      <c r="A155" s="69"/>
      <c r="D155" t="s">
        <v>8</v>
      </c>
      <c r="E155" s="53"/>
      <c r="F155" s="53"/>
      <c r="G155" s="50"/>
      <c r="H155" s="4"/>
      <c r="I155" s="56"/>
      <c r="J155" s="45">
        <f>IF(I155&gt;0,(100-(I155-1)*5)/100*IF(F155="AB",(C150-1),(C151-1)),0)+IF(I155&gt;0,0,IF(G155&gt;0,(100-(G155-1)*5)*(C152-1)/100,0))</f>
        <v>0</v>
      </c>
      <c r="O155">
        <v>152</v>
      </c>
      <c r="P155">
        <f>A148</f>
        <v>0</v>
      </c>
      <c r="Q155" t="str">
        <f>B148</f>
        <v>WK 17</v>
      </c>
    </row>
    <row r="156" spans="1:17" ht="13.5" hidden="1" thickBot="1">
      <c r="A156" s="70"/>
      <c r="D156" t="s">
        <v>9</v>
      </c>
      <c r="E156" s="54"/>
      <c r="F156" s="54"/>
      <c r="G156" s="51"/>
      <c r="H156" s="4"/>
      <c r="I156" s="57"/>
      <c r="J156" s="46">
        <f>IF(I156&gt;0,(100-(I156-1)*5)/100*IF(F156="AB",(C150-1),(C151-1)),0)+IF(I156&gt;0,0,IF(G156&gt;0,(100-(G156-1)*5)*(C152-1)/100,0))</f>
        <v>0</v>
      </c>
      <c r="O156">
        <v>153</v>
      </c>
      <c r="P156">
        <f>A148</f>
        <v>0</v>
      </c>
      <c r="Q156" t="str">
        <f>B148</f>
        <v>WK 17</v>
      </c>
    </row>
    <row r="157" spans="1:19" ht="12.75" hidden="1">
      <c r="A157" s="68"/>
      <c r="B157" s="3" t="s">
        <v>10</v>
      </c>
      <c r="D157" t="s">
        <v>0</v>
      </c>
      <c r="E157" s="52"/>
      <c r="F157" s="52"/>
      <c r="G157" s="49"/>
      <c r="H157" s="4"/>
      <c r="I157" s="55"/>
      <c r="J157" s="44">
        <f>IF(I157&gt;0,(100-(I157-1)*5)/100*IF(F157="AB",(C158-1),(C159-1)),0)+IF(I157&gt;0,0,IF(G157&gt;0,(100-(G157-1)*5)*(C160-1)/100,0))</f>
        <v>0</v>
      </c>
      <c r="O157">
        <v>173</v>
      </c>
      <c r="P157" t="e">
        <f>#REF!</f>
        <v>#REF!</v>
      </c>
      <c r="Q157" t="e">
        <f>#REF!</f>
        <v>#REF!</v>
      </c>
      <c r="S157" s="71" t="s">
        <v>63</v>
      </c>
    </row>
    <row r="158" spans="1:19" ht="12.75" customHeight="1" hidden="1">
      <c r="A158" s="69"/>
      <c r="B158" s="1" t="s">
        <v>58</v>
      </c>
      <c r="C158" s="49"/>
      <c r="D158" t="s">
        <v>2</v>
      </c>
      <c r="E158" s="53"/>
      <c r="F158" s="53"/>
      <c r="G158" s="50"/>
      <c r="H158" s="4"/>
      <c r="I158" s="56"/>
      <c r="J158" s="45">
        <f>IF(I158&gt;0,(100-(I158-1)*5)/100*IF(F158="AB",(C158-1),(C159-1)),0)+IF(I158&gt;0,0,IF(G158&gt;0,(100-(G158-1)*5)*(C160-1)/100,0))</f>
        <v>0</v>
      </c>
      <c r="L158" s="74" t="s">
        <v>11</v>
      </c>
      <c r="N158" s="71" t="s">
        <v>29</v>
      </c>
      <c r="O158">
        <v>174</v>
      </c>
      <c r="P158" t="e">
        <f>#REF!</f>
        <v>#REF!</v>
      </c>
      <c r="Q158" t="e">
        <f>#REF!</f>
        <v>#REF!</v>
      </c>
      <c r="S158" s="72"/>
    </row>
    <row r="159" spans="1:19" ht="13.5" hidden="1" thickBot="1">
      <c r="A159" s="69"/>
      <c r="B159" s="1" t="s">
        <v>59</v>
      </c>
      <c r="C159" s="50"/>
      <c r="D159" t="s">
        <v>3</v>
      </c>
      <c r="E159" s="53"/>
      <c r="F159" s="53"/>
      <c r="G159" s="50"/>
      <c r="H159" s="4"/>
      <c r="I159" s="56"/>
      <c r="J159" s="45">
        <f>IF(I159&gt;0,(100-(I159-1)*5)/100*IF(F159="AB",(C158-1),(C159-1)),0)+IF(I159&gt;0,0,IF(G159&gt;0,(100-(G159-1)*5)*(C160-1)/100,0))</f>
        <v>0</v>
      </c>
      <c r="L159" s="71"/>
      <c r="N159" s="71"/>
      <c r="O159">
        <v>175</v>
      </c>
      <c r="P159" t="e">
        <f>#REF!</f>
        <v>#REF!</v>
      </c>
      <c r="Q159" t="e">
        <f>#REF!</f>
        <v>#REF!</v>
      </c>
      <c r="S159" s="73"/>
    </row>
    <row r="160" spans="1:19" ht="13.5" hidden="1" thickBot="1">
      <c r="A160" s="69"/>
      <c r="B160" s="1" t="s">
        <v>60</v>
      </c>
      <c r="C160" s="51"/>
      <c r="D160" t="s">
        <v>4</v>
      </c>
      <c r="E160" s="53"/>
      <c r="F160" s="53"/>
      <c r="G160" s="50"/>
      <c r="H160" s="4"/>
      <c r="I160" s="56"/>
      <c r="J160" s="45">
        <f>IF(I160&gt;0,(100-(I160-1)*5)/100*IF(F160="AB",(C158-1),(C159-1)),0)+IF(I160&gt;0,0,IF(G160&gt;0,(100-(G160-1)*5)*(C160-1)/100,0))</f>
        <v>0</v>
      </c>
      <c r="L160" s="9">
        <f>SUM(J157:J164)</f>
        <v>0</v>
      </c>
      <c r="N160" s="9" t="e">
        <f>L160+#REF!</f>
        <v>#REF!</v>
      </c>
      <c r="O160">
        <v>176</v>
      </c>
      <c r="P160" t="e">
        <f>#REF!</f>
        <v>#REF!</v>
      </c>
      <c r="Q160" t="e">
        <f>#REF!</f>
        <v>#REF!</v>
      </c>
      <c r="S160" s="40">
        <f>IF(COUNTIF(J$4:J164,"&gt;0")&lt;100,COUNTIF(J$4:J164,"&gt;0"),100)</f>
        <v>0</v>
      </c>
    </row>
    <row r="161" spans="1:19" ht="13.5" hidden="1" thickBot="1">
      <c r="A161" s="69"/>
      <c r="D161" t="s">
        <v>5</v>
      </c>
      <c r="E161" s="53"/>
      <c r="F161" s="53"/>
      <c r="G161" s="50"/>
      <c r="H161" s="4"/>
      <c r="I161" s="56"/>
      <c r="J161" s="45">
        <f>IF(I161&gt;0,(100-(I161-1)*5)/100*IF(F161="AB",(C158-1),(C159-1)),0)+IF(I161&gt;0,0,IF(G161&gt;0,(100-(G161-1)*5)*(C160-1)/100,0))</f>
        <v>0</v>
      </c>
      <c r="O161">
        <v>177</v>
      </c>
      <c r="P161" t="e">
        <f>#REF!</f>
        <v>#REF!</v>
      </c>
      <c r="Q161" t="e">
        <f>#REF!</f>
        <v>#REF!</v>
      </c>
      <c r="R161" s="28" t="s">
        <v>61</v>
      </c>
      <c r="S161" s="9">
        <v>0</v>
      </c>
    </row>
    <row r="162" spans="1:19" ht="13.5" hidden="1" thickBot="1">
      <c r="A162" s="69"/>
      <c r="B162" s="1"/>
      <c r="D162" t="s">
        <v>6</v>
      </c>
      <c r="E162" s="53"/>
      <c r="F162" s="53"/>
      <c r="G162" s="50"/>
      <c r="H162" s="4"/>
      <c r="I162" s="56"/>
      <c r="J162" s="45">
        <f>IF(I162&gt;0,(100-(I162-1)*5)/100*IF(F162="AB",(C158-1),(C159-1)),0)+IF(I162&gt;0,0,IF(G162&gt;0,(100-(G162-1)*5)*(C160-1)/100,0))</f>
        <v>0</v>
      </c>
      <c r="O162">
        <v>178</v>
      </c>
      <c r="P162" t="e">
        <f>#REF!</f>
        <v>#REF!</v>
      </c>
      <c r="Q162" t="e">
        <f>#REF!</f>
        <v>#REF!</v>
      </c>
      <c r="R162" s="28" t="s">
        <v>62</v>
      </c>
      <c r="S162" s="9"/>
    </row>
    <row r="163" spans="1:19" ht="12.75" hidden="1">
      <c r="A163" s="69"/>
      <c r="D163" t="s">
        <v>8</v>
      </c>
      <c r="E163" s="53"/>
      <c r="F163" s="53"/>
      <c r="G163" s="50"/>
      <c r="H163" s="4"/>
      <c r="I163" s="56"/>
      <c r="J163" s="45">
        <f>IF(I163&gt;0,(100-(I163-1)*5)/100*IF(F163="AB",(C158-1),(C159-1)),0)+IF(I163&gt;0,0,IF(G163&gt;0,(100-(G163-1)*5)*(C160-1)/100,0))</f>
        <v>0</v>
      </c>
      <c r="O163">
        <v>179</v>
      </c>
      <c r="P163" t="e">
        <f>#REF!</f>
        <v>#REF!</v>
      </c>
      <c r="Q163" t="e">
        <f>#REF!</f>
        <v>#REF!</v>
      </c>
      <c r="S163">
        <v>0</v>
      </c>
    </row>
    <row r="164" spans="1:17" ht="13.5" hidden="1" thickBot="1">
      <c r="A164" s="70"/>
      <c r="D164" t="s">
        <v>9</v>
      </c>
      <c r="E164" s="54"/>
      <c r="F164" s="54"/>
      <c r="G164" s="51"/>
      <c r="H164" s="4"/>
      <c r="I164" s="57"/>
      <c r="J164" s="46">
        <f>IF(I164&gt;0,(100-(I164-1)*5)/100*IF(F164="AB",(C158-1),(C159-1)),0)+IF(I164&gt;0,0,IF(G164&gt;0,(100-(G164-1)*5)*(C160-1)/100,0))</f>
        <v>0</v>
      </c>
      <c r="O164">
        <v>180</v>
      </c>
      <c r="P164" t="e">
        <f>#REF!</f>
        <v>#REF!</v>
      </c>
      <c r="Q164" t="e">
        <f>#REF!</f>
        <v>#REF!</v>
      </c>
    </row>
    <row r="172" ht="12.75">
      <c r="S172">
        <v>0</v>
      </c>
    </row>
    <row r="181" ht="12.75">
      <c r="S181">
        <v>0</v>
      </c>
    </row>
  </sheetData>
  <mergeCells count="84">
    <mergeCell ref="B2:C2"/>
    <mergeCell ref="B1:C1"/>
    <mergeCell ref="E1:F1"/>
    <mergeCell ref="L1:M1"/>
    <mergeCell ref="L2:M2"/>
    <mergeCell ref="G1:I1"/>
    <mergeCell ref="G2:I2"/>
    <mergeCell ref="E2:F2"/>
    <mergeCell ref="B3:C3"/>
    <mergeCell ref="E3:F3"/>
    <mergeCell ref="G3:I3"/>
    <mergeCell ref="L3:M3"/>
    <mergeCell ref="S23:S25"/>
    <mergeCell ref="S32:S34"/>
    <mergeCell ref="A23:A30"/>
    <mergeCell ref="L24:L25"/>
    <mergeCell ref="N24:N25"/>
    <mergeCell ref="A32:A39"/>
    <mergeCell ref="L33:L34"/>
    <mergeCell ref="N33:N34"/>
    <mergeCell ref="A5:A12"/>
    <mergeCell ref="A14:A21"/>
    <mergeCell ref="S5:S7"/>
    <mergeCell ref="S14:S16"/>
    <mergeCell ref="L15:L16"/>
    <mergeCell ref="N15:N16"/>
    <mergeCell ref="N6:N7"/>
    <mergeCell ref="L6:L7"/>
    <mergeCell ref="A41:A48"/>
    <mergeCell ref="S41:S43"/>
    <mergeCell ref="L42:L43"/>
    <mergeCell ref="N42:N43"/>
    <mergeCell ref="A50:A57"/>
    <mergeCell ref="S50:S52"/>
    <mergeCell ref="L51:L52"/>
    <mergeCell ref="N51:N52"/>
    <mergeCell ref="A59:A66"/>
    <mergeCell ref="S59:S61"/>
    <mergeCell ref="L60:L61"/>
    <mergeCell ref="N60:N61"/>
    <mergeCell ref="A68:A75"/>
    <mergeCell ref="S68:S70"/>
    <mergeCell ref="L69:L70"/>
    <mergeCell ref="N69:N70"/>
    <mergeCell ref="A77:A84"/>
    <mergeCell ref="S77:S79"/>
    <mergeCell ref="L78:L79"/>
    <mergeCell ref="N78:N79"/>
    <mergeCell ref="A86:A93"/>
    <mergeCell ref="S86:S88"/>
    <mergeCell ref="L87:L88"/>
    <mergeCell ref="N87:N88"/>
    <mergeCell ref="A95:A102"/>
    <mergeCell ref="S95:S97"/>
    <mergeCell ref="L96:L97"/>
    <mergeCell ref="N96:N97"/>
    <mergeCell ref="A104:A111"/>
    <mergeCell ref="S104:S106"/>
    <mergeCell ref="L105:L106"/>
    <mergeCell ref="N105:N106"/>
    <mergeCell ref="A113:A120"/>
    <mergeCell ref="S113:S115"/>
    <mergeCell ref="L114:L115"/>
    <mergeCell ref="N114:N115"/>
    <mergeCell ref="A122:A129"/>
    <mergeCell ref="S122:S124"/>
    <mergeCell ref="L123:L124"/>
    <mergeCell ref="N123:N124"/>
    <mergeCell ref="A131:A138"/>
    <mergeCell ref="S131:S133"/>
    <mergeCell ref="L132:L133"/>
    <mergeCell ref="N132:N133"/>
    <mergeCell ref="A140:A147"/>
    <mergeCell ref="S140:S142"/>
    <mergeCell ref="L141:L142"/>
    <mergeCell ref="N141:N142"/>
    <mergeCell ref="A149:A156"/>
    <mergeCell ref="S149:S151"/>
    <mergeCell ref="L150:L151"/>
    <mergeCell ref="N150:N151"/>
    <mergeCell ref="A157:A164"/>
    <mergeCell ref="S157:S159"/>
    <mergeCell ref="L158:L159"/>
    <mergeCell ref="N158:N159"/>
  </mergeCells>
  <printOptions/>
  <pageMargins left="0.66" right="0.6" top="0.75" bottom="0.75" header="0.5" footer="0.5"/>
  <pageSetup orientation="landscape" scale="91" r:id="rId4"/>
  <headerFooter alignWithMargins="0">
    <oddHeader xml:space="preserve">&amp;LPRINTED: &amp;D&amp;RPAGE  &amp;P  </oddHeader>
  </headerFooter>
  <rowBreaks count="3" manualBreakCount="3">
    <brk id="35" max="255" man="1"/>
    <brk id="69" max="255" man="1"/>
    <brk id="10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U14"/>
  <sheetViews>
    <sheetView showGridLines="0" showRowColHeaders="0" workbookViewId="0" topLeftCell="A1">
      <selection activeCell="I39" sqref="I39"/>
    </sheetView>
  </sheetViews>
  <sheetFormatPr defaultColWidth="9.140625" defaultRowHeight="12.75"/>
  <cols>
    <col min="1" max="1" width="30.421875" style="0" customWidth="1"/>
    <col min="2" max="2" width="2.28125" style="0" customWidth="1"/>
    <col min="3" max="3" width="9.140625" style="11" customWidth="1"/>
    <col min="4" max="4" width="2.8515625" style="0" customWidth="1"/>
    <col min="5" max="5" width="2.7109375" style="2" customWidth="1"/>
    <col min="6" max="6" width="10.28125" style="11" customWidth="1"/>
    <col min="7" max="7" width="2.421875" style="0" customWidth="1"/>
    <col min="8" max="8" width="2.28125" style="0" customWidth="1"/>
    <col min="9" max="9" width="9.140625" style="11" customWidth="1"/>
    <col min="10" max="10" width="2.28125" style="0" customWidth="1"/>
    <col min="11" max="11" width="2.7109375" style="0" customWidth="1"/>
    <col min="12" max="12" width="10.57421875" style="11" customWidth="1"/>
    <col min="13" max="13" width="3.00390625" style="0" customWidth="1"/>
    <col min="14" max="14" width="2.8515625" style="0" customWidth="1"/>
    <col min="15" max="15" width="10.28125" style="11" customWidth="1"/>
    <col min="16" max="17" width="9.7109375" style="0" customWidth="1"/>
    <col min="18" max="18" width="3.28125" style="0" hidden="1" customWidth="1"/>
    <col min="19" max="19" width="4.140625" style="0" hidden="1" customWidth="1"/>
    <col min="20" max="20" width="3.28125" style="0" hidden="1" customWidth="1"/>
    <col min="21" max="21" width="4.421875" style="0" hidden="1" customWidth="1"/>
    <col min="22" max="23" width="4.140625" style="0" customWidth="1"/>
    <col min="24" max="24" width="4.57421875" style="0" customWidth="1"/>
    <col min="25" max="25" width="8.28125" style="0" customWidth="1"/>
  </cols>
  <sheetData>
    <row r="1" ht="35.25" customHeight="1" thickBot="1"/>
    <row r="2" spans="2:17" ht="23.25" customHeight="1" thickBot="1">
      <c r="B2" s="85" t="s">
        <v>67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41"/>
      <c r="O2" s="32" t="s">
        <v>42</v>
      </c>
      <c r="P2" s="33" t="s">
        <v>51</v>
      </c>
      <c r="Q2" s="64"/>
    </row>
    <row r="3" spans="2:17" s="6" customFormat="1" ht="12.75">
      <c r="B3" s="88" t="s">
        <v>23</v>
      </c>
      <c r="C3" s="66"/>
      <c r="D3" s="66"/>
      <c r="E3" s="84" t="s">
        <v>24</v>
      </c>
      <c r="F3" s="84"/>
      <c r="G3" s="84"/>
      <c r="H3" s="84" t="s">
        <v>25</v>
      </c>
      <c r="I3" s="84"/>
      <c r="J3" s="84"/>
      <c r="K3" s="84" t="s">
        <v>26</v>
      </c>
      <c r="L3" s="84"/>
      <c r="M3" s="67"/>
      <c r="N3" s="31"/>
      <c r="O3" s="34" t="s">
        <v>56</v>
      </c>
      <c r="P3" s="35">
        <f>COUNTIF($C$4:$L$13,"&gt;=100")</f>
        <v>0</v>
      </c>
      <c r="Q3" s="65"/>
    </row>
    <row r="4" spans="2:21" ht="12.75">
      <c r="B4" s="13"/>
      <c r="C4" s="14">
        <f>IF(R4&gt;Scoreboards!J$2,0,LARGE(Scoreboards!J$4:Scoreboards!J$200,R4))</f>
        <v>0</v>
      </c>
      <c r="D4" s="15"/>
      <c r="E4" s="16"/>
      <c r="F4" s="14">
        <f>IF(S4&gt;Scoreboards!$J$2,0,LARGE(Scoreboards!$J$4:Scoreboards!$J$200,S4))</f>
        <v>0</v>
      </c>
      <c r="G4" s="15"/>
      <c r="H4" s="15"/>
      <c r="I4" s="14">
        <f>IF(T4&gt;Scoreboards!$J$2,0,LARGE(Scoreboards!$J$4:Scoreboards!$J$200,T4))</f>
        <v>0</v>
      </c>
      <c r="J4" s="15"/>
      <c r="K4" s="15"/>
      <c r="L4" s="14">
        <f>IF(U4&gt;Scoreboards!$J$2,0,LARGE(Scoreboards!$J$4:Scoreboards!$J$200,U4))</f>
        <v>0</v>
      </c>
      <c r="M4" s="17"/>
      <c r="N4" s="42"/>
      <c r="O4" s="36" t="s">
        <v>57</v>
      </c>
      <c r="P4" s="37">
        <f>COUNTIF($C$4:$L$13,"&gt;90")-P$3</f>
        <v>0</v>
      </c>
      <c r="Q4" s="65"/>
      <c r="R4">
        <v>1</v>
      </c>
      <c r="S4">
        <v>11</v>
      </c>
      <c r="T4">
        <v>21</v>
      </c>
      <c r="U4">
        <v>31</v>
      </c>
    </row>
    <row r="5" spans="2:21" ht="12.75">
      <c r="B5" s="13"/>
      <c r="C5" s="14">
        <f>IF(R5&gt;Scoreboards!J$2,0,LARGE(Scoreboards!J$4:Scoreboards!J$200,R5))</f>
        <v>0</v>
      </c>
      <c r="D5" s="15"/>
      <c r="E5" s="15"/>
      <c r="F5" s="14">
        <f>IF(S5&gt;Scoreboards!$J$2,0,LARGE(Scoreboards!$J$4:Scoreboards!$J$200,S5))</f>
        <v>0</v>
      </c>
      <c r="G5" s="15"/>
      <c r="H5" s="15"/>
      <c r="I5" s="14">
        <f>IF(T5&gt;Scoreboards!$J$2,0,LARGE(Scoreboards!$J$4:Scoreboards!$J$200,T5))</f>
        <v>0</v>
      </c>
      <c r="J5" s="15"/>
      <c r="K5" s="15"/>
      <c r="L5" s="14">
        <f>IF(U5&gt;Scoreboards!$J$2,0,LARGE(Scoreboards!$J$4:Scoreboards!$J$200,U5))</f>
        <v>0</v>
      </c>
      <c r="M5" s="17"/>
      <c r="N5" s="42"/>
      <c r="O5" s="36" t="s">
        <v>43</v>
      </c>
      <c r="P5" s="37">
        <f>COUNTIF($C$4:$L$13,"&gt;80")-SUM(P$3:P4)</f>
        <v>0</v>
      </c>
      <c r="Q5" s="65"/>
      <c r="R5">
        <v>2</v>
      </c>
      <c r="S5">
        <v>12</v>
      </c>
      <c r="T5">
        <v>22</v>
      </c>
      <c r="U5">
        <v>32</v>
      </c>
    </row>
    <row r="6" spans="2:21" ht="12.75">
      <c r="B6" s="13"/>
      <c r="C6" s="14">
        <f>IF(R6&gt;Scoreboards!J$2,0,LARGE(Scoreboards!J$4:Scoreboards!J$200,R6))</f>
        <v>0</v>
      </c>
      <c r="D6" s="15"/>
      <c r="E6" s="15"/>
      <c r="F6" s="14">
        <f>IF(S6&gt;Scoreboards!$J$2,0,LARGE(Scoreboards!$J$4:Scoreboards!$J$200,S6))</f>
        <v>0</v>
      </c>
      <c r="G6" s="15"/>
      <c r="H6" s="15"/>
      <c r="I6" s="14">
        <f>IF(T6&gt;Scoreboards!$J$2,0,LARGE(Scoreboards!$J$4:Scoreboards!$J$200,T6))</f>
        <v>0</v>
      </c>
      <c r="J6" s="15"/>
      <c r="K6" s="15"/>
      <c r="L6" s="14">
        <f>IF(U6&gt;Scoreboards!$J$2,0,LARGE(Scoreboards!$J$4:Scoreboards!$J$200,U6))</f>
        <v>0</v>
      </c>
      <c r="M6" s="17"/>
      <c r="N6" s="42"/>
      <c r="O6" s="36" t="s">
        <v>44</v>
      </c>
      <c r="P6" s="37">
        <f>COUNTIF($C$4:$L$13,"&gt;70")-SUM(P$3:P5)</f>
        <v>0</v>
      </c>
      <c r="Q6" s="65"/>
      <c r="R6">
        <v>3</v>
      </c>
      <c r="S6">
        <v>13</v>
      </c>
      <c r="T6">
        <v>23</v>
      </c>
      <c r="U6">
        <v>33</v>
      </c>
    </row>
    <row r="7" spans="2:21" ht="12.75">
      <c r="B7" s="13"/>
      <c r="C7" s="14">
        <f>IF(R7&gt;Scoreboards!J$2,0,LARGE(Scoreboards!J$4:Scoreboards!J$200,R7))</f>
        <v>0</v>
      </c>
      <c r="D7" s="15"/>
      <c r="E7" s="15"/>
      <c r="F7" s="14">
        <f>IF(S7&gt;Scoreboards!$J$2,0,LARGE(Scoreboards!$J$4:Scoreboards!$J$200,S7))</f>
        <v>0</v>
      </c>
      <c r="G7" s="15"/>
      <c r="H7" s="15"/>
      <c r="I7" s="14">
        <f>IF(T7&gt;Scoreboards!$J$2,0,LARGE(Scoreboards!$J$4:Scoreboards!$J$200,T7))</f>
        <v>0</v>
      </c>
      <c r="J7" s="15"/>
      <c r="K7" s="15"/>
      <c r="L7" s="14">
        <f>IF(U7&gt;Scoreboards!$J$2,0,LARGE(Scoreboards!$J$4:Scoreboards!$J$200,U7))</f>
        <v>0</v>
      </c>
      <c r="M7" s="17"/>
      <c r="N7" s="43"/>
      <c r="O7" s="36" t="s">
        <v>45</v>
      </c>
      <c r="P7" s="37">
        <f>COUNTIF($C$4:$L$13,"&gt;60")-SUM(P$3:P6)</f>
        <v>0</v>
      </c>
      <c r="Q7" s="65"/>
      <c r="R7">
        <v>4</v>
      </c>
      <c r="S7">
        <v>14</v>
      </c>
      <c r="T7">
        <v>24</v>
      </c>
      <c r="U7">
        <v>34</v>
      </c>
    </row>
    <row r="8" spans="2:21" ht="12.75">
      <c r="B8" s="13"/>
      <c r="C8" s="14">
        <f>IF(R8&gt;Scoreboards!J$2,0,LARGE(Scoreboards!J$4:Scoreboards!J$200,R8))</f>
        <v>0</v>
      </c>
      <c r="D8" s="15"/>
      <c r="E8" s="15"/>
      <c r="F8" s="14">
        <f>IF(S8&gt;Scoreboards!$J$2,0,LARGE(Scoreboards!$J$4:Scoreboards!$J$200,S8))</f>
        <v>0</v>
      </c>
      <c r="G8" s="15"/>
      <c r="H8" s="15"/>
      <c r="I8" s="14">
        <f>IF(T8&gt;Scoreboards!$J$2,0,LARGE(Scoreboards!$J$4:Scoreboards!$J$200,T8))</f>
        <v>0</v>
      </c>
      <c r="J8" s="15"/>
      <c r="K8" s="15"/>
      <c r="L8" s="14">
        <f>IF(U8&gt;Scoreboards!$J$2,0,LARGE(Scoreboards!$J$4:Scoreboards!$J$200,U8))</f>
        <v>0</v>
      </c>
      <c r="M8" s="17"/>
      <c r="N8" s="42"/>
      <c r="O8" s="36" t="s">
        <v>46</v>
      </c>
      <c r="P8" s="37">
        <f>COUNTIF($C$4:$L$13,"&gt;50")-SUM(P$3:P7)</f>
        <v>0</v>
      </c>
      <c r="Q8" s="65"/>
      <c r="R8">
        <v>5</v>
      </c>
      <c r="S8">
        <v>15</v>
      </c>
      <c r="T8">
        <v>25</v>
      </c>
      <c r="U8">
        <v>35</v>
      </c>
    </row>
    <row r="9" spans="2:21" ht="12.75">
      <c r="B9" s="13"/>
      <c r="C9" s="14">
        <f>IF(R9&gt;Scoreboards!J$2,0,LARGE(Scoreboards!J$4:Scoreboards!J$200,R9))</f>
        <v>0</v>
      </c>
      <c r="D9" s="15"/>
      <c r="E9" s="15"/>
      <c r="F9" s="14">
        <f>IF(S9&gt;Scoreboards!$J$2,0,LARGE(Scoreboards!$J$4:Scoreboards!$J$200,S9))</f>
        <v>0</v>
      </c>
      <c r="G9" s="15"/>
      <c r="H9" s="15"/>
      <c r="I9" s="14">
        <f>IF(T9&gt;Scoreboards!$J$2,0,LARGE(Scoreboards!$J$4:Scoreboards!$J$200,T9))</f>
        <v>0</v>
      </c>
      <c r="J9" s="15"/>
      <c r="K9" s="15"/>
      <c r="L9" s="14">
        <f>IF(U9&gt;Scoreboards!$J$2,0,LARGE(Scoreboards!$J$4:Scoreboards!$J$200,U9))</f>
        <v>0</v>
      </c>
      <c r="M9" s="17"/>
      <c r="N9" s="42"/>
      <c r="O9" s="36" t="s">
        <v>47</v>
      </c>
      <c r="P9" s="37">
        <f>COUNTIF($C$4:$L$13,"&gt;40")-SUM(P$3:P8)</f>
        <v>0</v>
      </c>
      <c r="Q9" s="65"/>
      <c r="R9">
        <v>6</v>
      </c>
      <c r="S9">
        <v>16</v>
      </c>
      <c r="T9">
        <v>26</v>
      </c>
      <c r="U9">
        <v>36</v>
      </c>
    </row>
    <row r="10" spans="2:21" ht="12.75">
      <c r="B10" s="13"/>
      <c r="C10" s="14">
        <f>IF(R10&gt;Scoreboards!J$2,0,LARGE(Scoreboards!J$4:Scoreboards!J$200,R10))</f>
        <v>0</v>
      </c>
      <c r="D10" s="15"/>
      <c r="E10" s="15"/>
      <c r="F10" s="14">
        <f>IF(S10&gt;Scoreboards!$J$2,0,LARGE(Scoreboards!$J$4:Scoreboards!$J$200,S10))</f>
        <v>0</v>
      </c>
      <c r="G10" s="15"/>
      <c r="H10" s="15"/>
      <c r="I10" s="14">
        <f>IF(T10&gt;Scoreboards!$J$2,0,LARGE(Scoreboards!$J$4:Scoreboards!$J$200,T10))</f>
        <v>0</v>
      </c>
      <c r="J10" s="15"/>
      <c r="K10" s="15"/>
      <c r="L10" s="14">
        <f>IF(U10&gt;Scoreboards!$J$2,0,LARGE(Scoreboards!$J$4:Scoreboards!$J$200,U10))</f>
        <v>0</v>
      </c>
      <c r="M10" s="17"/>
      <c r="N10" s="42"/>
      <c r="O10" s="36" t="s">
        <v>48</v>
      </c>
      <c r="P10" s="37">
        <f>COUNTIF($C$4:$L$13,"&gt;30")-SUM(P$3:P9)</f>
        <v>0</v>
      </c>
      <c r="Q10" s="65"/>
      <c r="R10">
        <v>7</v>
      </c>
      <c r="S10">
        <v>17</v>
      </c>
      <c r="T10">
        <v>27</v>
      </c>
      <c r="U10">
        <v>37</v>
      </c>
    </row>
    <row r="11" spans="2:21" ht="12.75">
      <c r="B11" s="13"/>
      <c r="C11" s="14">
        <f>IF(R11&gt;Scoreboards!J$2,0,LARGE(Scoreboards!J$4:Scoreboards!J$200,R11))</f>
        <v>0</v>
      </c>
      <c r="D11" s="15"/>
      <c r="E11" s="16"/>
      <c r="F11" s="14">
        <f>IF(S11&gt;Scoreboards!$J$2,0,LARGE(Scoreboards!$J$4:Scoreboards!$J$200,S11))</f>
        <v>0</v>
      </c>
      <c r="G11" s="15"/>
      <c r="H11" s="15"/>
      <c r="I11" s="14">
        <f>IF(T11&gt;Scoreboards!$J$2,0,LARGE(Scoreboards!$J$4:Scoreboards!$J$200,T11))</f>
        <v>0</v>
      </c>
      <c r="J11" s="15"/>
      <c r="K11" s="15"/>
      <c r="L11" s="14">
        <f>IF(U11&gt;Scoreboards!$J$2,0,LARGE(Scoreboards!$J$4:Scoreboards!$J$200,U11))</f>
        <v>0</v>
      </c>
      <c r="M11" s="17"/>
      <c r="N11" s="42"/>
      <c r="O11" s="36" t="s">
        <v>49</v>
      </c>
      <c r="P11" s="37">
        <f>COUNTIF($C$4:$L$13,"&gt;20")-SUM(P$3:P10)</f>
        <v>0</v>
      </c>
      <c r="Q11" s="65"/>
      <c r="R11">
        <v>8</v>
      </c>
      <c r="S11">
        <v>18</v>
      </c>
      <c r="T11">
        <v>28</v>
      </c>
      <c r="U11">
        <v>38</v>
      </c>
    </row>
    <row r="12" spans="2:21" ht="12.75">
      <c r="B12" s="13"/>
      <c r="C12" s="14">
        <f>IF(R12&gt;Scoreboards!J$2,0,LARGE(Scoreboards!J$4:Scoreboards!J$200,R12))</f>
        <v>0</v>
      </c>
      <c r="D12" s="15"/>
      <c r="E12" s="16"/>
      <c r="F12" s="14">
        <f>IF(S12&gt;Scoreboards!$J$2,0,LARGE(Scoreboards!$J$4:Scoreboards!$J$200,S12))</f>
        <v>0</v>
      </c>
      <c r="G12" s="15"/>
      <c r="H12" s="15"/>
      <c r="I12" s="14">
        <f>IF(T12&gt;Scoreboards!$J$2,0,LARGE(Scoreboards!$J$4:Scoreboards!$J$200,T12))</f>
        <v>0</v>
      </c>
      <c r="J12" s="15"/>
      <c r="K12" s="15"/>
      <c r="L12" s="14">
        <f>IF(U12&gt;Scoreboards!$J$2,0,LARGE(Scoreboards!$J$4:Scoreboards!$J$200,U12))</f>
        <v>0</v>
      </c>
      <c r="M12" s="17"/>
      <c r="N12" s="42"/>
      <c r="O12" s="36" t="s">
        <v>50</v>
      </c>
      <c r="P12" s="37">
        <f>COUNTIF($C$4:$L$13,"&gt;10")-SUM(P$3:P11)</f>
        <v>0</v>
      </c>
      <c r="Q12" s="65"/>
      <c r="R12">
        <v>9</v>
      </c>
      <c r="S12">
        <v>19</v>
      </c>
      <c r="T12">
        <v>29</v>
      </c>
      <c r="U12">
        <v>39</v>
      </c>
    </row>
    <row r="13" spans="2:21" ht="12.75">
      <c r="B13" s="13"/>
      <c r="C13" s="14">
        <f>IF(R13&gt;Scoreboards!J$2,0,LARGE(Scoreboards!J$4:Scoreboards!J$200,R13))</f>
        <v>0</v>
      </c>
      <c r="D13" s="15"/>
      <c r="E13" s="16"/>
      <c r="F13" s="14">
        <f>IF(S13&gt;Scoreboards!$J$2,0,LARGE(Scoreboards!$J$4:Scoreboards!$J$200,S13))</f>
        <v>0</v>
      </c>
      <c r="G13" s="15"/>
      <c r="H13" s="15"/>
      <c r="I13" s="14">
        <f>IF(T13&gt;Scoreboards!$J$2,0,LARGE(Scoreboards!$J$4:Scoreboards!$J$200,T13))</f>
        <v>0</v>
      </c>
      <c r="J13" s="15"/>
      <c r="K13" s="15"/>
      <c r="L13" s="14">
        <f>IF(U13&gt;Scoreboards!$J$2,0,LARGE(Scoreboards!$J$4:Scoreboards!$J$200,U13))</f>
        <v>0</v>
      </c>
      <c r="M13" s="17"/>
      <c r="N13" s="42"/>
      <c r="O13" s="36" t="s">
        <v>52</v>
      </c>
      <c r="P13" s="37">
        <f>COUNTIF($C$4:$L$13,"&gt;0")-SUM(P$3:P12)</f>
        <v>0</v>
      </c>
      <c r="Q13" s="65"/>
      <c r="R13">
        <v>10</v>
      </c>
      <c r="S13">
        <v>20</v>
      </c>
      <c r="T13">
        <v>30</v>
      </c>
      <c r="U13">
        <v>40</v>
      </c>
    </row>
    <row r="14" spans="2:17" ht="13.5" thickBot="1">
      <c r="B14" s="59"/>
      <c r="C14" s="60"/>
      <c r="D14" s="61"/>
      <c r="E14" s="62"/>
      <c r="F14" s="60"/>
      <c r="G14" s="61"/>
      <c r="H14" s="61"/>
      <c r="I14" s="60"/>
      <c r="J14" s="61"/>
      <c r="K14" s="61"/>
      <c r="L14" s="60"/>
      <c r="M14" s="63"/>
      <c r="N14" s="42"/>
      <c r="O14" s="38" t="s">
        <v>53</v>
      </c>
      <c r="P14" s="39">
        <f>COUNTIF($C$4:$M$13,"=0")</f>
        <v>40</v>
      </c>
      <c r="Q14" s="65"/>
    </row>
  </sheetData>
  <sheetProtection sheet="1" objects="1" scenarios="1"/>
  <mergeCells count="5">
    <mergeCell ref="H3:J3"/>
    <mergeCell ref="B2:M2"/>
    <mergeCell ref="E3:G3"/>
    <mergeCell ref="B3:D3"/>
    <mergeCell ref="K3:M3"/>
  </mergeCells>
  <printOptions/>
  <pageMargins left="0.75" right="1.12" top="1" bottom="1" header="0.5" footer="0.5"/>
  <pageSetup orientation="landscape" r:id="rId1"/>
  <headerFooter alignWithMargins="0">
    <oddHeader>&amp;C&amp;"Arial,Bold"&amp;12PRINTED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L16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41.140625" style="0" customWidth="1"/>
    <col min="7" max="7" width="2.28125" style="0" customWidth="1"/>
    <col min="10" max="12" width="9.140625" style="4" customWidth="1"/>
  </cols>
  <sheetData>
    <row r="1" spans="2:12" s="22" customFormat="1" ht="13.5" thickBot="1">
      <c r="B1" s="22" t="s">
        <v>31</v>
      </c>
      <c r="C1" s="22" t="s">
        <v>14</v>
      </c>
      <c r="D1" s="22" t="s">
        <v>35</v>
      </c>
      <c r="E1" s="22" t="s">
        <v>36</v>
      </c>
      <c r="F1" s="22" t="s">
        <v>7</v>
      </c>
      <c r="H1" s="22" t="s">
        <v>37</v>
      </c>
      <c r="I1" s="22" t="s">
        <v>55</v>
      </c>
      <c r="J1" s="58" t="s">
        <v>38</v>
      </c>
      <c r="K1" s="58" t="s">
        <v>39</v>
      </c>
      <c r="L1" s="58" t="s">
        <v>40</v>
      </c>
    </row>
    <row r="2" spans="2:12" ht="12.75">
      <c r="B2" t="str">
        <f>Scoreboards!Q8</f>
        <v>WK 1</v>
      </c>
      <c r="C2">
        <f>Scoreboards!P8</f>
        <v>0</v>
      </c>
      <c r="D2">
        <f>COUNTA(Scoreboards!F5:F12)</f>
        <v>0</v>
      </c>
      <c r="E2">
        <f>COUNT(Scoreboards!I5:I12)</f>
        <v>0</v>
      </c>
      <c r="F2" s="4">
        <f>Scoreboards!L8</f>
        <v>0</v>
      </c>
      <c r="H2" s="4">
        <f>Scoreboards!N8</f>
        <v>0</v>
      </c>
      <c r="I2" s="4">
        <f>Scoreboards!S9</f>
        <v>0</v>
      </c>
      <c r="J2" s="4">
        <f>IF(E2&gt;0,D2/E2,"")</f>
      </c>
      <c r="K2" s="4">
        <f>IF(D2&gt;0,F2/D2,"")</f>
      </c>
      <c r="L2" s="4">
        <f>IF(E2&gt;0,F2/E2,"")</f>
      </c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spans="2:12" ht="12.75">
      <c r="B11" t="str">
        <f>Scoreboards!Q17</f>
        <v>WK 2</v>
      </c>
      <c r="C11">
        <f>Scoreboards!P17</f>
        <v>0</v>
      </c>
      <c r="D11">
        <f>COUNTA(Scoreboards!F14:F21)</f>
        <v>0</v>
      </c>
      <c r="E11">
        <f>COUNT(Scoreboards!I14:I21)</f>
        <v>0</v>
      </c>
      <c r="F11" s="4">
        <f>Scoreboards!L17</f>
        <v>0</v>
      </c>
      <c r="H11" s="4">
        <f>Scoreboards!N17</f>
        <v>0</v>
      </c>
      <c r="I11" s="4">
        <f>Scoreboards!S18</f>
        <v>0</v>
      </c>
      <c r="J11" s="4">
        <f>IF(E11&gt;0,D11/E11,"")</f>
      </c>
      <c r="K11" s="4">
        <f>IF(D11&gt;0,F11/D11,"")</f>
      </c>
      <c r="L11" s="4">
        <f>IF(E11&gt;0,F11/E11,"")</f>
      </c>
    </row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spans="2:12" ht="12.75">
      <c r="B20" t="str">
        <f>Scoreboards!Q26</f>
        <v>WK 3</v>
      </c>
      <c r="C20">
        <f>Scoreboards!P26</f>
        <v>0</v>
      </c>
      <c r="D20">
        <f>COUNTA(Scoreboards!F23:F30)</f>
        <v>0</v>
      </c>
      <c r="E20">
        <f>COUNT(Scoreboards!I23:I30)</f>
        <v>0</v>
      </c>
      <c r="F20" s="4">
        <f>Scoreboards!L26</f>
        <v>0</v>
      </c>
      <c r="H20" s="4">
        <f>Scoreboards!N26</f>
        <v>0</v>
      </c>
      <c r="I20" s="4">
        <f>Scoreboards!S27</f>
        <v>0</v>
      </c>
      <c r="J20" s="4">
        <f>IF(E20&gt;0,D20/E20,"")</f>
      </c>
      <c r="K20" s="4">
        <f>IF(D20&gt;0,F20/D20,"")</f>
      </c>
      <c r="L20" s="4">
        <f>IF(E20&gt;0,F20/E20,"")</f>
      </c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spans="2:12" ht="12.75">
      <c r="B29" t="str">
        <f>Scoreboards!Q35</f>
        <v>WK 4</v>
      </c>
      <c r="C29">
        <f>Scoreboards!P35</f>
        <v>0</v>
      </c>
      <c r="D29">
        <f>COUNTA(Scoreboards!F32:F39)</f>
        <v>0</v>
      </c>
      <c r="E29">
        <f>COUNT(Scoreboards!I32:I39)</f>
        <v>0</v>
      </c>
      <c r="F29" s="4">
        <f>Scoreboards!L35</f>
        <v>0</v>
      </c>
      <c r="H29" s="4">
        <f>Scoreboards!N35</f>
        <v>0</v>
      </c>
      <c r="I29" s="4">
        <f>Scoreboards!S36</f>
        <v>0</v>
      </c>
      <c r="J29" s="4">
        <f>IF(E29&gt;0,D29/E29,"")</f>
      </c>
      <c r="K29" s="4">
        <f>IF(D29&gt;0,F29/D29,"")</f>
      </c>
      <c r="L29" s="4">
        <f>IF(E29&gt;0,F29/E29,"")</f>
      </c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spans="2:12" ht="12.75">
      <c r="B38" t="str">
        <f>Scoreboards!Q44</f>
        <v>WK 5</v>
      </c>
      <c r="C38">
        <f>Scoreboards!P44</f>
        <v>0</v>
      </c>
      <c r="D38">
        <f>COUNTA(Scoreboards!F41:F48)</f>
        <v>0</v>
      </c>
      <c r="E38">
        <f>COUNT(Scoreboards!I41:I48)</f>
        <v>0</v>
      </c>
      <c r="F38" s="4">
        <f>Scoreboards!L44</f>
        <v>0</v>
      </c>
      <c r="H38" s="4">
        <f>Scoreboards!N44</f>
        <v>0</v>
      </c>
      <c r="I38" s="4">
        <f>Scoreboards!S45</f>
        <v>0</v>
      </c>
      <c r="J38" s="4">
        <f>IF(E38&gt;0,D38/E38,"")</f>
      </c>
      <c r="K38" s="4">
        <f>IF(D38&gt;0,F38/D38,"")</f>
      </c>
      <c r="L38" s="4">
        <f>IF(E38&gt;0,F38/E38,"")</f>
      </c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spans="2:12" ht="12.75">
      <c r="B47" t="str">
        <f>Scoreboards!Q53</f>
        <v>WK 6</v>
      </c>
      <c r="C47">
        <f>Scoreboards!P53</f>
        <v>0</v>
      </c>
      <c r="D47">
        <f>COUNTA(Scoreboards!F50:F57)</f>
        <v>0</v>
      </c>
      <c r="E47">
        <f>COUNT(Scoreboards!I50:I57)</f>
        <v>0</v>
      </c>
      <c r="F47" s="4">
        <f>Scoreboards!L53</f>
        <v>0</v>
      </c>
      <c r="H47" s="4">
        <f>Scoreboards!N53</f>
        <v>0</v>
      </c>
      <c r="I47" s="4">
        <f>Scoreboards!S54</f>
        <v>0</v>
      </c>
      <c r="J47" s="4">
        <f>IF(E47&gt;0,D47/E47,"")</f>
      </c>
      <c r="K47" s="4">
        <f>IF(D47&gt;0,F47/D47,"")</f>
      </c>
      <c r="L47" s="4">
        <f>IF(E47&gt;0,F47/E47,"")</f>
      </c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spans="2:12" ht="12.75">
      <c r="B56" t="str">
        <f>Scoreboards!Q62</f>
        <v>WK 7</v>
      </c>
      <c r="C56">
        <f>Scoreboards!P62</f>
        <v>0</v>
      </c>
      <c r="D56">
        <f>COUNTA(Scoreboards!F59:F66)</f>
        <v>0</v>
      </c>
      <c r="E56">
        <f>COUNT(Scoreboards!I59:I66)</f>
        <v>0</v>
      </c>
      <c r="F56" s="4">
        <f>Scoreboards!L62</f>
        <v>0</v>
      </c>
      <c r="H56" s="4">
        <f>Scoreboards!N62</f>
        <v>0</v>
      </c>
      <c r="I56" s="4">
        <f>Scoreboards!S63</f>
        <v>0</v>
      </c>
      <c r="J56" s="4">
        <f>IF(E56&gt;0,D56/E56,"")</f>
      </c>
      <c r="K56" s="4">
        <f>IF(D56&gt;0,F56/D56,"")</f>
      </c>
      <c r="L56" s="4">
        <f>IF(E56&gt;0,F56/E56,"")</f>
      </c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spans="2:12" ht="12.75">
      <c r="B65" t="str">
        <f>Scoreboards!Q71</f>
        <v>WK 8</v>
      </c>
      <c r="C65">
        <f>Scoreboards!P71</f>
        <v>0</v>
      </c>
      <c r="D65">
        <f>COUNTA(Scoreboards!F68:F75)</f>
        <v>0</v>
      </c>
      <c r="E65">
        <f>COUNT(Scoreboards!I68:I75)</f>
        <v>0</v>
      </c>
      <c r="F65" s="4">
        <f>Scoreboards!L71</f>
        <v>0</v>
      </c>
      <c r="H65" s="4">
        <f>Scoreboards!N71</f>
        <v>0</v>
      </c>
      <c r="I65" s="4">
        <f>Scoreboards!S72</f>
        <v>0</v>
      </c>
      <c r="J65" s="4">
        <f>IF(E65&gt;0,D65/E65,"")</f>
      </c>
      <c r="K65" s="4">
        <f>IF(D65&gt;0,F65/D65,"")</f>
      </c>
      <c r="L65" s="4">
        <f>IF(E65&gt;0,F65/E65,"")</f>
      </c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spans="2:12" ht="12.75">
      <c r="B74" t="str">
        <f>Scoreboards!Q80</f>
        <v>WK 9</v>
      </c>
      <c r="C74">
        <f>Scoreboards!P80</f>
        <v>0</v>
      </c>
      <c r="D74">
        <f>COUNTA(Scoreboards!F77:F84)</f>
        <v>0</v>
      </c>
      <c r="E74">
        <f>COUNT(Scoreboards!I77:I84)</f>
        <v>0</v>
      </c>
      <c r="F74" s="4">
        <f>Scoreboards!L80</f>
        <v>0</v>
      </c>
      <c r="H74" s="4">
        <f>Scoreboards!N80</f>
        <v>0</v>
      </c>
      <c r="I74" s="4">
        <f>Scoreboards!S81</f>
        <v>0</v>
      </c>
      <c r="J74" s="4">
        <f>IF(E74&gt;0,D74/E74,"")</f>
      </c>
      <c r="K74" s="4">
        <f>IF(D74&gt;0,F74/D74,"")</f>
      </c>
      <c r="L74" s="4">
        <f>IF(E74&gt;0,F74/E74,"")</f>
      </c>
    </row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spans="2:12" ht="12.75">
      <c r="B83" t="str">
        <f>Scoreboards!Q89</f>
        <v>WK 10</v>
      </c>
      <c r="C83">
        <f>Scoreboards!P89</f>
        <v>0</v>
      </c>
      <c r="D83">
        <f>COUNTA(Scoreboards!F86:F93)</f>
        <v>0</v>
      </c>
      <c r="E83">
        <f>COUNT(Scoreboards!I86:I93)</f>
        <v>0</v>
      </c>
      <c r="F83" s="4">
        <f>Scoreboards!L89</f>
        <v>0</v>
      </c>
      <c r="H83" s="4">
        <f>Scoreboards!N89</f>
        <v>0</v>
      </c>
      <c r="I83" s="4">
        <f>Scoreboards!S90</f>
        <v>0</v>
      </c>
      <c r="J83" s="4">
        <f>IF(E83&gt;0,D83/E83,"")</f>
      </c>
      <c r="K83" s="4">
        <f>IF(D83&gt;0,F83/D83,"")</f>
      </c>
      <c r="L83" s="4">
        <f>IF(E83&gt;0,F83/E83,"")</f>
      </c>
    </row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spans="2:12" ht="12.75">
      <c r="B92" t="str">
        <f>Scoreboards!Q98</f>
        <v>WK 11</v>
      </c>
      <c r="C92">
        <f>Scoreboards!P98</f>
        <v>0</v>
      </c>
      <c r="D92">
        <f>COUNTA(Scoreboards!F95:F102)</f>
        <v>0</v>
      </c>
      <c r="E92">
        <f>COUNT(Scoreboards!I95:I102)</f>
        <v>0</v>
      </c>
      <c r="F92" s="4">
        <f>Scoreboards!L98</f>
        <v>0</v>
      </c>
      <c r="H92" s="4">
        <f>Scoreboards!N98</f>
        <v>0</v>
      </c>
      <c r="I92" s="4">
        <f>Scoreboards!S99</f>
        <v>0</v>
      </c>
      <c r="J92" s="4">
        <f>IF(E92&gt;0,D92/E92,"")</f>
      </c>
      <c r="K92" s="4">
        <f>IF(D92&gt;0,F92/D92,"")</f>
      </c>
      <c r="L92" s="4">
        <f>IF(E92&gt;0,F92/E92,"")</f>
      </c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spans="2:12" ht="12.75">
      <c r="B101" t="str">
        <f>Scoreboards!Q107</f>
        <v>WK 12</v>
      </c>
      <c r="C101">
        <f>Scoreboards!P107</f>
        <v>0</v>
      </c>
      <c r="D101">
        <f>COUNTA(Scoreboards!F104:F111)</f>
        <v>0</v>
      </c>
      <c r="E101">
        <f>COUNT(Scoreboards!I104:I111)</f>
        <v>0</v>
      </c>
      <c r="F101" s="4">
        <f>Scoreboards!L107</f>
        <v>0</v>
      </c>
      <c r="H101" s="4">
        <f>Scoreboards!N107</f>
        <v>0</v>
      </c>
      <c r="I101" s="4">
        <f>Scoreboards!S108</f>
        <v>0</v>
      </c>
      <c r="J101" s="4">
        <f>IF(E101&gt;0,D101/E101,"")</f>
      </c>
      <c r="K101" s="4">
        <f>IF(D101&gt;0,F101/D101,"")</f>
      </c>
      <c r="L101" s="4">
        <f>IF(E101&gt;0,F101/E101,"")</f>
      </c>
    </row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spans="2:12" ht="12.75">
      <c r="B110" t="str">
        <f>Scoreboards!Q116</f>
        <v>WK 13</v>
      </c>
      <c r="C110">
        <f>Scoreboards!P116</f>
        <v>0</v>
      </c>
      <c r="D110">
        <f>COUNTA(Scoreboards!F113:F120)</f>
        <v>0</v>
      </c>
      <c r="E110">
        <f>COUNT(Scoreboards!I113:I120)</f>
        <v>0</v>
      </c>
      <c r="F110" s="4">
        <f>Scoreboards!L116</f>
        <v>0</v>
      </c>
      <c r="H110" s="4">
        <f>Scoreboards!N116</f>
        <v>0</v>
      </c>
      <c r="I110" s="4">
        <f>Scoreboards!S117</f>
        <v>0</v>
      </c>
      <c r="J110" s="4">
        <f>IF(E110&gt;0,D110/E110,"")</f>
      </c>
      <c r="K110" s="4">
        <f>IF(D110&gt;0,F110/D110,"")</f>
      </c>
      <c r="L110" s="4">
        <f>IF(E110&gt;0,F110/E110,"")</f>
      </c>
    </row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spans="2:12" ht="12.75">
      <c r="B119" t="str">
        <f>Scoreboards!Q125</f>
        <v>WK 14</v>
      </c>
      <c r="C119">
        <f>Scoreboards!P125</f>
        <v>0</v>
      </c>
      <c r="D119">
        <f>COUNTA(Scoreboards!F122:F129)</f>
        <v>0</v>
      </c>
      <c r="E119">
        <f>COUNT(Scoreboards!I122:I129)</f>
        <v>0</v>
      </c>
      <c r="F119" s="4">
        <f>Scoreboards!L125</f>
        <v>0</v>
      </c>
      <c r="H119" s="4">
        <f>Scoreboards!N125</f>
        <v>0</v>
      </c>
      <c r="I119" s="4">
        <f>Scoreboards!S126</f>
        <v>0</v>
      </c>
      <c r="J119" s="4">
        <f>IF(E119&gt;0,D119/E119,"")</f>
      </c>
      <c r="K119" s="4">
        <f>IF(D119&gt;0,F119/D119,"")</f>
      </c>
      <c r="L119" s="4">
        <f>IF(E119&gt;0,F119/E119,"")</f>
      </c>
    </row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spans="2:12" ht="12.75">
      <c r="B128" t="str">
        <f>Scoreboards!Q134</f>
        <v>WK 15</v>
      </c>
      <c r="C128">
        <f>Scoreboards!P134</f>
        <v>0</v>
      </c>
      <c r="D128">
        <f>COUNTA(Scoreboards!F131:F138)</f>
        <v>0</v>
      </c>
      <c r="E128">
        <f>COUNT(Scoreboards!I131:I138)</f>
        <v>0</v>
      </c>
      <c r="F128" s="4">
        <f>Scoreboards!L134</f>
        <v>0</v>
      </c>
      <c r="H128" s="4">
        <f>Scoreboards!N134</f>
        <v>0</v>
      </c>
      <c r="I128" s="4">
        <f>Scoreboards!S135</f>
        <v>0</v>
      </c>
      <c r="J128" s="4">
        <f>IF(E128&gt;0,D128/E128,"")</f>
      </c>
      <c r="K128" s="4">
        <f>IF(D128&gt;0,F128/D128,"")</f>
      </c>
      <c r="L128" s="4">
        <f>IF(E128&gt;0,F128/E128,"")</f>
      </c>
    </row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spans="2:12" ht="12.75">
      <c r="B137" t="str">
        <f>Scoreboards!Q143</f>
        <v>WK 16</v>
      </c>
      <c r="C137">
        <f>Scoreboards!P143</f>
        <v>0</v>
      </c>
      <c r="D137">
        <f>COUNTA(Scoreboards!F140:F147)</f>
        <v>0</v>
      </c>
      <c r="E137">
        <f>COUNT(Scoreboards!I140:I147)</f>
        <v>0</v>
      </c>
      <c r="F137" s="4">
        <f>Scoreboards!L143</f>
        <v>0</v>
      </c>
      <c r="H137" s="4">
        <f>Scoreboards!N143</f>
        <v>0</v>
      </c>
      <c r="I137" s="4">
        <f>Scoreboards!S144</f>
        <v>0</v>
      </c>
      <c r="J137" s="4">
        <f>IF(E137&gt;0,D137/E137,"")</f>
      </c>
      <c r="K137" s="4">
        <f>IF(D137&gt;0,F137/D137,"")</f>
      </c>
      <c r="L137" s="4">
        <f>IF(E137&gt;0,F137/E137,"")</f>
      </c>
    </row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spans="2:12" ht="12.75">
      <c r="B146" t="str">
        <f>Scoreboards!Q152</f>
        <v>WK 17</v>
      </c>
      <c r="C146">
        <f>Scoreboards!P152</f>
        <v>0</v>
      </c>
      <c r="D146">
        <f>COUNTA(Scoreboards!F149:F156)</f>
        <v>0</v>
      </c>
      <c r="E146">
        <f>COUNT(Scoreboards!I149:I156)</f>
        <v>0</v>
      </c>
      <c r="F146" s="4">
        <f>Scoreboards!L152</f>
        <v>0</v>
      </c>
      <c r="H146" s="4">
        <f>Scoreboards!N152</f>
        <v>0</v>
      </c>
      <c r="I146" s="4">
        <f>Scoreboards!S153</f>
        <v>0</v>
      </c>
      <c r="J146" s="4">
        <f>IF(E146&gt;0,D146/E146,"")</f>
      </c>
      <c r="K146" s="4">
        <f>IF(D146&gt;0,F146/D146,"")</f>
      </c>
      <c r="L146" s="4">
        <f>IF(E146&gt;0,F146/E146,"")</f>
      </c>
    </row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spans="6:9" ht="13.5" thickBot="1">
      <c r="F163" s="4"/>
      <c r="H163" s="4"/>
      <c r="I163" s="4"/>
    </row>
    <row r="164" spans="3:12" ht="13.5" thickBot="1">
      <c r="C164" s="1" t="s">
        <v>54</v>
      </c>
      <c r="D164">
        <f>SUM(D2:D162)</f>
        <v>0</v>
      </c>
      <c r="E164">
        <f>SUM(E2:E162)</f>
        <v>0</v>
      </c>
      <c r="F164">
        <f>SUM(F2:F162)</f>
        <v>0</v>
      </c>
      <c r="J164" s="4">
        <f>IF(E164&gt;0,D164/E164,"")</f>
      </c>
      <c r="K164" s="4">
        <f>IF(D164&gt;0,F164/D164,"")</f>
      </c>
      <c r="L164" s="9">
        <f>IF(E164&gt;0,F164/E164,"")</f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C1:M16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8515625" style="0" customWidth="1"/>
    <col min="2" max="2" width="5.140625" style="0" customWidth="1"/>
    <col min="3" max="3" width="3.140625" style="0" customWidth="1"/>
    <col min="4" max="4" width="12.8515625" style="0" customWidth="1"/>
    <col min="5" max="5" width="7.00390625" style="0" customWidth="1"/>
    <col min="6" max="6" width="42.7109375" style="0" customWidth="1"/>
    <col min="7" max="7" width="6.8515625" style="2" customWidth="1"/>
    <col min="8" max="8" width="10.421875" style="7" customWidth="1"/>
    <col min="9" max="9" width="11.7109375" style="0" customWidth="1"/>
    <col min="11" max="13" width="9.140625" style="0" hidden="1" customWidth="1"/>
  </cols>
  <sheetData>
    <row r="1" spans="4:13" s="22" customFormat="1" ht="20.25" customHeight="1" thickBot="1">
      <c r="D1" s="22" t="s">
        <v>13</v>
      </c>
      <c r="E1" s="22" t="s">
        <v>31</v>
      </c>
      <c r="F1" s="22" t="s">
        <v>14</v>
      </c>
      <c r="G1" s="22" t="s">
        <v>30</v>
      </c>
      <c r="H1" s="27" t="s">
        <v>15</v>
      </c>
      <c r="I1" s="22" t="s">
        <v>28</v>
      </c>
      <c r="K1" s="22" t="s">
        <v>27</v>
      </c>
      <c r="L1" s="26">
        <f>MATCH("ZZ",D1:D162,0)</f>
        <v>2</v>
      </c>
      <c r="M1" s="26">
        <f>MATCH("ZZ",D1:D162,1)</f>
        <v>162</v>
      </c>
    </row>
    <row r="2" spans="3:11" ht="15.75" hidden="1">
      <c r="C2" s="20">
        <f>IF(ISNUMBER(H2),"$","")</f>
      </c>
      <c r="D2" s="5" t="str">
        <f>IF(Scoreboards!$E4="","ZZ",Scoreboards!$E4)</f>
        <v>ZZ</v>
      </c>
      <c r="E2" s="2">
        <f>IF(Scoreboards!$E4="","",MID(Scoreboards!$Q4,4,2))</f>
      </c>
      <c r="F2">
        <f>IF(Scoreboards!$E4="","",Scoreboards!$P4)</f>
      </c>
      <c r="G2" s="2">
        <f>IF(Scoreboards!$E4="","",Scoreboards!$F4)</f>
      </c>
      <c r="H2" s="18">
        <f>IF(ISNUMBER(Scoreboards!$I4),Scoreboards!$I4,"")</f>
      </c>
      <c r="K2">
        <f>IF(Scoreboards!$E4="",Scoreboards!O4,Scoreboards!O4)</f>
        <v>1</v>
      </c>
    </row>
    <row r="3" spans="3:11" ht="15.75" hidden="1">
      <c r="C3" s="20">
        <f aca="true" t="shared" si="0" ref="C3:C66">IF(ISNUMBER(H3),"$","")</f>
      </c>
      <c r="D3" s="5" t="str">
        <f>IF(Scoreboards!$E5="","ZZ",Scoreboards!$E5)</f>
        <v>ZZ</v>
      </c>
      <c r="E3" s="2">
        <f>IF(Scoreboards!$E5="","",MID(Scoreboards!$Q5,4,2))</f>
      </c>
      <c r="F3">
        <f>IF(Scoreboards!$E5="","",Scoreboards!$P5)</f>
      </c>
      <c r="G3" s="2">
        <f>IF(Scoreboards!$E5="","",Scoreboards!$F5)</f>
      </c>
      <c r="H3" s="18">
        <f>IF(ISNUMBER(Scoreboards!$I5),Scoreboards!$I5,"")</f>
      </c>
      <c r="K3">
        <f>IF(Scoreboards!$E5="",Scoreboards!O5,Scoreboards!O5)</f>
        <v>2</v>
      </c>
    </row>
    <row r="4" spans="3:11" ht="15.75" hidden="1">
      <c r="C4" s="20">
        <f t="shared" si="0"/>
      </c>
      <c r="D4" s="5" t="str">
        <f>IF(Scoreboards!$E6="","ZZ",Scoreboards!$E6)</f>
        <v>ZZ</v>
      </c>
      <c r="E4" s="2">
        <f>IF(Scoreboards!$E6="","",MID(Scoreboards!$Q6,4,2))</f>
      </c>
      <c r="F4">
        <f>IF(Scoreboards!$E6="","",Scoreboards!$P6)</f>
      </c>
      <c r="G4" s="2">
        <f>IF(Scoreboards!$E6="","",Scoreboards!$F6)</f>
      </c>
      <c r="H4" s="18">
        <f>IF(ISNUMBER(Scoreboards!$I6),Scoreboards!$I6,"")</f>
      </c>
      <c r="K4">
        <f>IF(Scoreboards!$E6="",Scoreboards!O6,Scoreboards!O6)</f>
        <v>3</v>
      </c>
    </row>
    <row r="5" spans="3:11" ht="15.75" hidden="1">
      <c r="C5" s="20">
        <f t="shared" si="0"/>
      </c>
      <c r="D5" s="5" t="str">
        <f>IF(Scoreboards!$E7="","ZZ",Scoreboards!$E7)</f>
        <v>ZZ</v>
      </c>
      <c r="E5" s="2">
        <f>IF(Scoreboards!$E7="","",MID(Scoreboards!$Q7,4,2))</f>
      </c>
      <c r="F5">
        <f>IF(Scoreboards!$E7="","",Scoreboards!$P7)</f>
      </c>
      <c r="G5" s="2">
        <f>IF(Scoreboards!$E7="","",Scoreboards!$F7)</f>
      </c>
      <c r="H5" s="18">
        <f>IF(ISNUMBER(Scoreboards!$I7),Scoreboards!$I7,"")</f>
      </c>
      <c r="K5">
        <f>IF(Scoreboards!$E7="",Scoreboards!O7,Scoreboards!O7)</f>
        <v>4</v>
      </c>
    </row>
    <row r="6" spans="3:11" ht="15.75" hidden="1">
      <c r="C6" s="20">
        <f t="shared" si="0"/>
      </c>
      <c r="D6" s="5" t="str">
        <f>IF(Scoreboards!$E8="","ZZ",Scoreboards!$E8)</f>
        <v>ZZ</v>
      </c>
      <c r="E6" s="2">
        <f>IF(Scoreboards!$E8="","",MID(Scoreboards!$Q8,4,2))</f>
      </c>
      <c r="F6">
        <f>IF(Scoreboards!$E8="","",Scoreboards!$P8)</f>
      </c>
      <c r="G6" s="2">
        <f>IF(Scoreboards!$E8="","",Scoreboards!$F8)</f>
      </c>
      <c r="H6" s="18">
        <f>IF(ISNUMBER(Scoreboards!$I8),Scoreboards!$I8,"")</f>
      </c>
      <c r="K6">
        <f>IF(Scoreboards!$E8="",Scoreboards!O8,Scoreboards!O8)</f>
        <v>5</v>
      </c>
    </row>
    <row r="7" spans="3:11" ht="15.75" hidden="1">
      <c r="C7" s="20">
        <f t="shared" si="0"/>
      </c>
      <c r="D7" s="5" t="str">
        <f>IF(Scoreboards!$E9="","ZZ",Scoreboards!$E9)</f>
        <v>ZZ</v>
      </c>
      <c r="E7" s="2">
        <f>IF(Scoreboards!$E9="","",MID(Scoreboards!$Q9,4,2))</f>
      </c>
      <c r="F7">
        <f>IF(Scoreboards!$E9="","",Scoreboards!$P9)</f>
      </c>
      <c r="G7" s="2">
        <f>IF(Scoreboards!$E9="","",Scoreboards!$F9)</f>
      </c>
      <c r="H7" s="18">
        <f>IF(ISNUMBER(Scoreboards!$I9),Scoreboards!$I9,"")</f>
      </c>
      <c r="K7">
        <f>IF(Scoreboards!$E9="",Scoreboards!O9,Scoreboards!O9)</f>
        <v>6</v>
      </c>
    </row>
    <row r="8" spans="3:11" ht="15.75" hidden="1">
      <c r="C8" s="20">
        <f t="shared" si="0"/>
      </c>
      <c r="D8" s="5" t="str">
        <f>IF(Scoreboards!$E10="","ZZ",Scoreboards!$E10)</f>
        <v>ZZ</v>
      </c>
      <c r="E8" s="2">
        <f>IF(Scoreboards!$E10="","",MID(Scoreboards!$Q10,4,2))</f>
      </c>
      <c r="F8">
        <f>IF(Scoreboards!$E10="","",Scoreboards!$P10)</f>
      </c>
      <c r="G8" s="2">
        <f>IF(Scoreboards!$E10="","",Scoreboards!$F10)</f>
      </c>
      <c r="H8" s="18">
        <f>IF(ISNUMBER(Scoreboards!$I10),Scoreboards!$I10,"")</f>
      </c>
      <c r="K8">
        <f>IF(Scoreboards!$E10="",Scoreboards!O10,Scoreboards!O10)</f>
        <v>7</v>
      </c>
    </row>
    <row r="9" spans="3:11" ht="15.75" hidden="1">
      <c r="C9" s="20">
        <f t="shared" si="0"/>
      </c>
      <c r="D9" s="5" t="str">
        <f>IF(Scoreboards!$E11="","ZZ",Scoreboards!$E11)</f>
        <v>ZZ</v>
      </c>
      <c r="E9" s="2">
        <f>IF(Scoreboards!$E11="","",MID(Scoreboards!$Q11,4,2))</f>
      </c>
      <c r="F9">
        <f>IF(Scoreboards!$E11="","",Scoreboards!$P11)</f>
      </c>
      <c r="G9" s="2">
        <f>IF(Scoreboards!$E11="","",Scoreboards!$F11)</f>
      </c>
      <c r="H9" s="18">
        <f>IF(ISNUMBER(Scoreboards!$I11),Scoreboards!$I11,"")</f>
      </c>
      <c r="K9">
        <f>IF(Scoreboards!$E11="",Scoreboards!O11,Scoreboards!O11)</f>
        <v>8</v>
      </c>
    </row>
    <row r="10" spans="3:11" ht="15.75" hidden="1">
      <c r="C10" s="20">
        <f t="shared" si="0"/>
      </c>
      <c r="D10" s="5" t="str">
        <f>IF(Scoreboards!$E12="","ZZ",Scoreboards!$E12)</f>
        <v>ZZ</v>
      </c>
      <c r="E10" s="2">
        <f>IF(Scoreboards!$E12="","",MID(Scoreboards!$Q12,4,2))</f>
      </c>
      <c r="F10">
        <f>IF(Scoreboards!$E12="","",Scoreboards!$P12)</f>
      </c>
      <c r="G10" s="2">
        <f>IF(Scoreboards!$E12="","",Scoreboards!$F12)</f>
      </c>
      <c r="H10" s="18">
        <f>IF(ISNUMBER(Scoreboards!$I12),Scoreboards!$I12,"")</f>
      </c>
      <c r="K10">
        <f>IF(Scoreboards!$E12="",Scoreboards!O12,Scoreboards!O12)</f>
        <v>9</v>
      </c>
    </row>
    <row r="11" spans="3:11" ht="15.75" hidden="1">
      <c r="C11" s="20">
        <f t="shared" si="0"/>
      </c>
      <c r="D11" s="5" t="str">
        <f>IF(Scoreboards!$E13="","ZZ",Scoreboards!$E13)</f>
        <v>ZZ</v>
      </c>
      <c r="E11" s="2">
        <f>IF(Scoreboards!$E13="","",MID(Scoreboards!$Q13,4,2))</f>
      </c>
      <c r="F11">
        <f>IF(Scoreboards!$E13="","",Scoreboards!$P13)</f>
      </c>
      <c r="G11" s="2">
        <f>IF(Scoreboards!$E13="","",Scoreboards!$F13)</f>
      </c>
      <c r="H11" s="18">
        <f>IF(ISNUMBER(Scoreboards!$I13),Scoreboards!$I13,"")</f>
      </c>
      <c r="K11">
        <f>IF(Scoreboards!$E13="",Scoreboards!O13,Scoreboards!O13)</f>
        <v>10</v>
      </c>
    </row>
    <row r="12" spans="3:11" ht="15.75" hidden="1">
      <c r="C12" s="20">
        <f t="shared" si="0"/>
      </c>
      <c r="D12" s="5" t="str">
        <f>IF(Scoreboards!$E14="","ZZ",Scoreboards!$E14)</f>
        <v>ZZ</v>
      </c>
      <c r="E12" s="2">
        <f>IF(Scoreboards!$E14="","",MID(Scoreboards!$Q14,4,2))</f>
      </c>
      <c r="F12">
        <f>IF(Scoreboards!$E14="","",Scoreboards!$P14)</f>
      </c>
      <c r="G12" s="2">
        <f>IF(Scoreboards!$E14="","",Scoreboards!$F14)</f>
      </c>
      <c r="H12" s="18">
        <f>IF(ISNUMBER(Scoreboards!$I14),Scoreboards!$I14,"")</f>
      </c>
      <c r="K12">
        <f>IF(Scoreboards!$E14="",Scoreboards!O14,Scoreboards!O14)</f>
        <v>11</v>
      </c>
    </row>
    <row r="13" spans="3:11" ht="15.75" hidden="1">
      <c r="C13" s="20">
        <f t="shared" si="0"/>
      </c>
      <c r="D13" s="5" t="str">
        <f>IF(Scoreboards!$E15="","ZZ",Scoreboards!$E15)</f>
        <v>ZZ</v>
      </c>
      <c r="E13" s="2">
        <f>IF(Scoreboards!$E15="","",MID(Scoreboards!$Q15,4,2))</f>
      </c>
      <c r="F13">
        <f>IF(Scoreboards!$E15="","",Scoreboards!$P15)</f>
      </c>
      <c r="G13" s="2">
        <f>IF(Scoreboards!$E15="","",Scoreboards!$F15)</f>
      </c>
      <c r="H13" s="18">
        <f>IF(ISNUMBER(Scoreboards!$I15),Scoreboards!$I15,"")</f>
      </c>
      <c r="K13">
        <f>IF(Scoreboards!$E15="",Scoreboards!O15,Scoreboards!O15)</f>
        <v>12</v>
      </c>
    </row>
    <row r="14" spans="3:11" ht="15.75" hidden="1">
      <c r="C14" s="20">
        <f t="shared" si="0"/>
      </c>
      <c r="D14" s="5" t="str">
        <f>IF(Scoreboards!$E16="","ZZ",Scoreboards!$E16)</f>
        <v>ZZ</v>
      </c>
      <c r="E14" s="2">
        <f>IF(Scoreboards!$E16="","",MID(Scoreboards!$Q16,4,2))</f>
      </c>
      <c r="F14">
        <f>IF(Scoreboards!$E16="","",Scoreboards!$P16)</f>
      </c>
      <c r="G14" s="2">
        <f>IF(Scoreboards!$E16="","",Scoreboards!$F16)</f>
      </c>
      <c r="H14" s="18">
        <f>IF(ISNUMBER(Scoreboards!$I16),Scoreboards!$I16,"")</f>
      </c>
      <c r="K14">
        <f>IF(Scoreboards!$E16="",Scoreboards!O16,Scoreboards!O16)</f>
        <v>13</v>
      </c>
    </row>
    <row r="15" spans="3:11" ht="15.75" hidden="1">
      <c r="C15" s="20">
        <f t="shared" si="0"/>
      </c>
      <c r="D15" s="5" t="str">
        <f>IF(Scoreboards!$E17="","ZZ",Scoreboards!$E17)</f>
        <v>ZZ</v>
      </c>
      <c r="E15" s="2">
        <f>IF(Scoreboards!$E17="","",MID(Scoreboards!$Q17,4,2))</f>
      </c>
      <c r="F15">
        <f>IF(Scoreboards!$E17="","",Scoreboards!$P17)</f>
      </c>
      <c r="G15" s="2">
        <f>IF(Scoreboards!$E17="","",Scoreboards!$F17)</f>
      </c>
      <c r="H15" s="18">
        <f>IF(ISNUMBER(Scoreboards!$I17),Scoreboards!$I17,"")</f>
      </c>
      <c r="K15">
        <f>IF(Scoreboards!$E17="",Scoreboards!O17,Scoreboards!O17)</f>
        <v>14</v>
      </c>
    </row>
    <row r="16" spans="3:11" ht="15.75" hidden="1">
      <c r="C16" s="20">
        <f t="shared" si="0"/>
      </c>
      <c r="D16" s="5" t="str">
        <f>IF(Scoreboards!$E18="","ZZ",Scoreboards!$E18)</f>
        <v>ZZ</v>
      </c>
      <c r="E16" s="2">
        <f>IF(Scoreboards!$E18="","",MID(Scoreboards!$Q18,4,2))</f>
      </c>
      <c r="F16">
        <f>IF(Scoreboards!$E18="","",Scoreboards!$P18)</f>
      </c>
      <c r="G16" s="2">
        <f>IF(Scoreboards!$E18="","",Scoreboards!$F18)</f>
      </c>
      <c r="H16" s="18">
        <f>IF(ISNUMBER(Scoreboards!$I18),Scoreboards!$I18,"")</f>
      </c>
      <c r="K16">
        <f>IF(Scoreboards!$E18="",Scoreboards!O18,Scoreboards!O18)</f>
        <v>15</v>
      </c>
    </row>
    <row r="17" spans="3:11" ht="15.75" hidden="1">
      <c r="C17" s="20">
        <f t="shared" si="0"/>
      </c>
      <c r="D17" s="5" t="str">
        <f>IF(Scoreboards!$E19="","ZZ",Scoreboards!$E19)</f>
        <v>ZZ</v>
      </c>
      <c r="E17" s="2">
        <f>IF(Scoreboards!$E19="","",MID(Scoreboards!$Q19,4,2))</f>
      </c>
      <c r="F17">
        <f>IF(Scoreboards!$E19="","",Scoreboards!$P19)</f>
      </c>
      <c r="G17" s="2">
        <f>IF(Scoreboards!$E19="","",Scoreboards!$F19)</f>
      </c>
      <c r="H17" s="18">
        <f>IF(ISNUMBER(Scoreboards!$I19),Scoreboards!$I19,"")</f>
      </c>
      <c r="K17">
        <f>IF(Scoreboards!$E19="",Scoreboards!O19,Scoreboards!O19)</f>
        <v>16</v>
      </c>
    </row>
    <row r="18" spans="3:11" ht="15.75" hidden="1">
      <c r="C18" s="20">
        <f t="shared" si="0"/>
      </c>
      <c r="D18" s="5" t="str">
        <f>IF(Scoreboards!$E20="","ZZ",Scoreboards!$E20)</f>
        <v>ZZ</v>
      </c>
      <c r="E18" s="2">
        <f>IF(Scoreboards!$E20="","",MID(Scoreboards!$Q20,4,2))</f>
      </c>
      <c r="F18">
        <f>IF(Scoreboards!$E20="","",Scoreboards!$P20)</f>
      </c>
      <c r="G18" s="2">
        <f>IF(Scoreboards!$E20="","",Scoreboards!$F20)</f>
      </c>
      <c r="H18" s="18">
        <f>IF(ISNUMBER(Scoreboards!$I20),Scoreboards!$I20,"")</f>
      </c>
      <c r="K18">
        <f>IF(Scoreboards!$E20="",Scoreboards!O20,Scoreboards!O20)</f>
        <v>17</v>
      </c>
    </row>
    <row r="19" spans="3:11" ht="15.75" hidden="1">
      <c r="C19" s="20">
        <f t="shared" si="0"/>
      </c>
      <c r="D19" s="5" t="str">
        <f>IF(Scoreboards!$E21="","ZZ",Scoreboards!$E21)</f>
        <v>ZZ</v>
      </c>
      <c r="E19" s="2">
        <f>IF(Scoreboards!$E21="","",MID(Scoreboards!$Q21,4,2))</f>
      </c>
      <c r="F19">
        <f>IF(Scoreboards!$E21="","",Scoreboards!$P21)</f>
      </c>
      <c r="G19" s="2">
        <f>IF(Scoreboards!$E21="","",Scoreboards!$F21)</f>
      </c>
      <c r="H19" s="18">
        <f>IF(ISNUMBER(Scoreboards!$I21),Scoreboards!$I21,"")</f>
      </c>
      <c r="K19">
        <f>IF(Scoreboards!$E21="",Scoreboards!O21,Scoreboards!O21)</f>
        <v>18</v>
      </c>
    </row>
    <row r="20" spans="3:11" ht="15.75" hidden="1">
      <c r="C20" s="20">
        <f t="shared" si="0"/>
      </c>
      <c r="D20" s="5" t="str">
        <f>IF(Scoreboards!$E22="","ZZ",Scoreboards!$E22)</f>
        <v>ZZ</v>
      </c>
      <c r="E20" s="2">
        <f>IF(Scoreboards!$E22="","",MID(Scoreboards!$Q22,4,2))</f>
      </c>
      <c r="F20">
        <f>IF(Scoreboards!$E22="","",Scoreboards!$P22)</f>
      </c>
      <c r="G20" s="2">
        <f>IF(Scoreboards!$E22="","",Scoreboards!$F22)</f>
      </c>
      <c r="H20" s="18">
        <f>IF(ISNUMBER(Scoreboards!$I22),Scoreboards!$I22,"")</f>
      </c>
      <c r="K20">
        <f>IF(Scoreboards!$E22="",Scoreboards!O22,Scoreboards!O22)</f>
        <v>19</v>
      </c>
    </row>
    <row r="21" spans="3:11" ht="15.75" hidden="1">
      <c r="C21" s="20">
        <f t="shared" si="0"/>
      </c>
      <c r="D21" s="5" t="str">
        <f>IF(Scoreboards!$E23="","ZZ",Scoreboards!$E23)</f>
        <v>ZZ</v>
      </c>
      <c r="E21" s="2">
        <f>IF(Scoreboards!$E23="","",MID(Scoreboards!$Q23,4,2))</f>
      </c>
      <c r="F21">
        <f>IF(Scoreboards!$E23="","",Scoreboards!$P23)</f>
      </c>
      <c r="G21" s="2">
        <f>IF(Scoreboards!$E23="","",Scoreboards!$F23)</f>
      </c>
      <c r="H21" s="18">
        <f>IF(ISNUMBER(Scoreboards!$I23),Scoreboards!$I23,"")</f>
      </c>
      <c r="K21">
        <f>IF(Scoreboards!$E23="",Scoreboards!O23,Scoreboards!O23)</f>
        <v>20</v>
      </c>
    </row>
    <row r="22" spans="3:11" ht="15.75" hidden="1">
      <c r="C22" s="20">
        <f t="shared" si="0"/>
      </c>
      <c r="D22" s="5" t="str">
        <f>IF(Scoreboards!$E24="","ZZ",Scoreboards!$E24)</f>
        <v>ZZ</v>
      </c>
      <c r="E22" s="2">
        <f>IF(Scoreboards!$E24="","",MID(Scoreboards!$Q24,4,2))</f>
      </c>
      <c r="F22">
        <f>IF(Scoreboards!$E24="","",Scoreboards!$P24)</f>
      </c>
      <c r="G22" s="2">
        <f>IF(Scoreboards!$E24="","",Scoreboards!$F24)</f>
      </c>
      <c r="H22" s="18">
        <f>IF(ISNUMBER(Scoreboards!$I24),Scoreboards!$I24,"")</f>
      </c>
      <c r="K22">
        <f>IF(Scoreboards!$E24="",Scoreboards!O24,Scoreboards!O24)</f>
        <v>21</v>
      </c>
    </row>
    <row r="23" spans="3:11" ht="15.75" hidden="1">
      <c r="C23" s="20">
        <f t="shared" si="0"/>
      </c>
      <c r="D23" s="5" t="str">
        <f>IF(Scoreboards!$E25="","ZZ",Scoreboards!$E25)</f>
        <v>ZZ</v>
      </c>
      <c r="E23" s="2">
        <f>IF(Scoreboards!$E25="","",MID(Scoreboards!$Q25,4,2))</f>
      </c>
      <c r="F23">
        <f>IF(Scoreboards!$E25="","",Scoreboards!$P25)</f>
      </c>
      <c r="G23" s="2">
        <f>IF(Scoreboards!$E25="","",Scoreboards!$F25)</f>
      </c>
      <c r="H23" s="18">
        <f>IF(ISNUMBER(Scoreboards!$I25),Scoreboards!$I25,"")</f>
      </c>
      <c r="K23">
        <f>IF(Scoreboards!$E25="",Scoreboards!O25,Scoreboards!O25)</f>
        <v>22</v>
      </c>
    </row>
    <row r="24" spans="3:11" ht="15.75" hidden="1">
      <c r="C24" s="20">
        <f t="shared" si="0"/>
      </c>
      <c r="D24" s="5" t="str">
        <f>IF(Scoreboards!$E26="","ZZ",Scoreboards!$E26)</f>
        <v>ZZ</v>
      </c>
      <c r="E24" s="2">
        <f>IF(Scoreboards!$E26="","",MID(Scoreboards!$Q26,4,2))</f>
      </c>
      <c r="F24">
        <f>IF(Scoreboards!$E26="","",Scoreboards!$P26)</f>
      </c>
      <c r="G24" s="2">
        <f>IF(Scoreboards!$E26="","",Scoreboards!$F26)</f>
      </c>
      <c r="H24" s="18">
        <f>IF(ISNUMBER(Scoreboards!$I26),Scoreboards!$I26,"")</f>
      </c>
      <c r="K24">
        <f>IF(Scoreboards!$E26="",Scoreboards!O26,Scoreboards!O26)</f>
        <v>23</v>
      </c>
    </row>
    <row r="25" spans="3:11" ht="15.75" hidden="1">
      <c r="C25" s="20">
        <f t="shared" si="0"/>
      </c>
      <c r="D25" s="5" t="str">
        <f>IF(Scoreboards!$E27="","ZZ",Scoreboards!$E27)</f>
        <v>ZZ</v>
      </c>
      <c r="E25" s="2">
        <f>IF(Scoreboards!$E27="","",MID(Scoreboards!$Q27,4,2))</f>
      </c>
      <c r="F25">
        <f>IF(Scoreboards!$E27="","",Scoreboards!$P27)</f>
      </c>
      <c r="G25" s="2">
        <f>IF(Scoreboards!$E27="","",Scoreboards!$F27)</f>
      </c>
      <c r="H25" s="18">
        <f>IF(ISNUMBER(Scoreboards!$I27),Scoreboards!$I27,"")</f>
      </c>
      <c r="K25">
        <f>IF(Scoreboards!$E27="",Scoreboards!O27,Scoreboards!O27)</f>
        <v>24</v>
      </c>
    </row>
    <row r="26" spans="3:11" ht="15.75" hidden="1">
      <c r="C26" s="20">
        <f t="shared" si="0"/>
      </c>
      <c r="D26" s="5" t="str">
        <f>IF(Scoreboards!$E28="","ZZ",Scoreboards!$E28)</f>
        <v>ZZ</v>
      </c>
      <c r="E26" s="2">
        <f>IF(Scoreboards!$E28="","",MID(Scoreboards!$Q28,4,2))</f>
      </c>
      <c r="F26">
        <f>IF(Scoreboards!$E28="","",Scoreboards!$P28)</f>
      </c>
      <c r="G26" s="2">
        <f>IF(Scoreboards!$E28="","",Scoreboards!$F28)</f>
      </c>
      <c r="H26" s="18">
        <f>IF(ISNUMBER(Scoreboards!$I28),Scoreboards!$I28,"")</f>
      </c>
      <c r="K26">
        <f>IF(Scoreboards!$E28="",Scoreboards!O28,Scoreboards!O28)</f>
        <v>25</v>
      </c>
    </row>
    <row r="27" spans="3:11" ht="15.75" hidden="1">
      <c r="C27" s="20">
        <f t="shared" si="0"/>
      </c>
      <c r="D27" s="5" t="str">
        <f>IF(Scoreboards!$E29="","ZZ",Scoreboards!$E29)</f>
        <v>ZZ</v>
      </c>
      <c r="E27" s="2">
        <f>IF(Scoreboards!$E29="","",MID(Scoreboards!$Q29,4,2))</f>
      </c>
      <c r="F27">
        <f>IF(Scoreboards!$E29="","",Scoreboards!$P29)</f>
      </c>
      <c r="G27" s="2">
        <f>IF(Scoreboards!$E29="","",Scoreboards!$F29)</f>
      </c>
      <c r="H27" s="18">
        <f>IF(ISNUMBER(Scoreboards!$I29),Scoreboards!$I29,"")</f>
      </c>
      <c r="K27">
        <f>IF(Scoreboards!$E29="",Scoreboards!O29,Scoreboards!O29)</f>
        <v>26</v>
      </c>
    </row>
    <row r="28" spans="3:11" ht="15.75" hidden="1">
      <c r="C28" s="20">
        <f t="shared" si="0"/>
      </c>
      <c r="D28" s="5" t="str">
        <f>IF(Scoreboards!$E30="","ZZ",Scoreboards!$E30)</f>
        <v>ZZ</v>
      </c>
      <c r="E28" s="2">
        <f>IF(Scoreboards!$E30="","",MID(Scoreboards!$Q30,4,2))</f>
      </c>
      <c r="F28">
        <f>IF(Scoreboards!$E30="","",Scoreboards!$P30)</f>
      </c>
      <c r="G28" s="2">
        <f>IF(Scoreboards!$E30="","",Scoreboards!$F30)</f>
      </c>
      <c r="H28" s="18">
        <f>IF(ISNUMBER(Scoreboards!$I30),Scoreboards!$I30,"")</f>
      </c>
      <c r="K28">
        <f>IF(Scoreboards!$E30="",Scoreboards!O30,Scoreboards!O30)</f>
        <v>27</v>
      </c>
    </row>
    <row r="29" spans="3:11" ht="15.75" hidden="1">
      <c r="C29" s="20">
        <f t="shared" si="0"/>
      </c>
      <c r="D29" s="5" t="str">
        <f>IF(Scoreboards!$E31="","ZZ",Scoreboards!$E31)</f>
        <v>ZZ</v>
      </c>
      <c r="E29" s="2">
        <f>IF(Scoreboards!$E31="","",MID(Scoreboards!$Q31,4,2))</f>
      </c>
      <c r="F29">
        <f>IF(Scoreboards!$E31="","",Scoreboards!$P31)</f>
      </c>
      <c r="G29" s="2">
        <f>IF(Scoreboards!$E31="","",Scoreboards!$F31)</f>
      </c>
      <c r="H29" s="18">
        <f>IF(ISNUMBER(Scoreboards!$I31),Scoreboards!$I31,"")</f>
      </c>
      <c r="K29">
        <f>IF(Scoreboards!$E31="",Scoreboards!O31,Scoreboards!O31)</f>
        <v>28</v>
      </c>
    </row>
    <row r="30" spans="3:11" ht="15.75" hidden="1">
      <c r="C30" s="20">
        <f t="shared" si="0"/>
      </c>
      <c r="D30" s="5" t="str">
        <f>IF(Scoreboards!$E32="","ZZ",Scoreboards!$E32)</f>
        <v>ZZ</v>
      </c>
      <c r="E30" s="2">
        <f>IF(Scoreboards!$E32="","",MID(Scoreboards!$Q32,4,2))</f>
      </c>
      <c r="F30">
        <f>IF(Scoreboards!$E32="","",Scoreboards!$P32)</f>
      </c>
      <c r="G30" s="2">
        <f>IF(Scoreboards!$E32="","",Scoreboards!$F32)</f>
      </c>
      <c r="H30" s="18">
        <f>IF(ISNUMBER(Scoreboards!$I32),Scoreboards!$I32,"")</f>
      </c>
      <c r="K30">
        <f>IF(Scoreboards!$E32="",Scoreboards!O32,Scoreboards!O32)</f>
        <v>29</v>
      </c>
    </row>
    <row r="31" spans="3:11" ht="15.75" hidden="1">
      <c r="C31" s="20">
        <f t="shared" si="0"/>
      </c>
      <c r="D31" s="5" t="str">
        <f>IF(Scoreboards!$E33="","ZZ",Scoreboards!$E33)</f>
        <v>ZZ</v>
      </c>
      <c r="E31" s="2">
        <f>IF(Scoreboards!$E33="","",MID(Scoreboards!$Q33,4,2))</f>
      </c>
      <c r="F31">
        <f>IF(Scoreboards!$E33="","",Scoreboards!$P33)</f>
      </c>
      <c r="G31" s="2">
        <f>IF(Scoreboards!$E33="","",Scoreboards!$F33)</f>
      </c>
      <c r="H31" s="18">
        <f>IF(ISNUMBER(Scoreboards!$I33),Scoreboards!$I33,"")</f>
      </c>
      <c r="K31">
        <f>IF(Scoreboards!$E33="",Scoreboards!O33,Scoreboards!O33)</f>
        <v>30</v>
      </c>
    </row>
    <row r="32" spans="3:11" ht="15.75" hidden="1">
      <c r="C32" s="20">
        <f t="shared" si="0"/>
      </c>
      <c r="D32" s="5" t="str">
        <f>IF(Scoreboards!$E34="","ZZ",Scoreboards!$E34)</f>
        <v>ZZ</v>
      </c>
      <c r="E32" s="2">
        <f>IF(Scoreboards!$E34="","",MID(Scoreboards!$Q34,4,2))</f>
      </c>
      <c r="F32">
        <f>IF(Scoreboards!$E34="","",Scoreboards!$P34)</f>
      </c>
      <c r="G32" s="2">
        <f>IF(Scoreboards!$E34="","",Scoreboards!$F34)</f>
      </c>
      <c r="H32" s="18">
        <f>IF(ISNUMBER(Scoreboards!$I34),Scoreboards!$I34,"")</f>
      </c>
      <c r="K32">
        <f>IF(Scoreboards!$E34="",Scoreboards!O34,Scoreboards!O34)</f>
        <v>31</v>
      </c>
    </row>
    <row r="33" spans="3:11" ht="15.75" hidden="1">
      <c r="C33" s="20">
        <f t="shared" si="0"/>
      </c>
      <c r="D33" s="5" t="str">
        <f>IF(Scoreboards!$E35="","ZZ",Scoreboards!$E35)</f>
        <v>ZZ</v>
      </c>
      <c r="E33" s="2">
        <f>IF(Scoreboards!$E35="","",MID(Scoreboards!$Q35,4,2))</f>
      </c>
      <c r="F33">
        <f>IF(Scoreboards!$E35="","",Scoreboards!$P35)</f>
      </c>
      <c r="G33" s="2">
        <f>IF(Scoreboards!$E35="","",Scoreboards!$F35)</f>
      </c>
      <c r="H33" s="18">
        <f>IF(ISNUMBER(Scoreboards!$I35),Scoreboards!$I35,"")</f>
      </c>
      <c r="K33">
        <f>IF(Scoreboards!$E35="",Scoreboards!O35,Scoreboards!O35)</f>
        <v>32</v>
      </c>
    </row>
    <row r="34" spans="3:11" ht="15.75" hidden="1">
      <c r="C34" s="20">
        <f t="shared" si="0"/>
      </c>
      <c r="D34" s="5" t="str">
        <f>IF(Scoreboards!$E36="","ZZ",Scoreboards!$E36)</f>
        <v>ZZ</v>
      </c>
      <c r="E34" s="2">
        <f>IF(Scoreboards!$E36="","",MID(Scoreboards!$Q36,4,2))</f>
      </c>
      <c r="F34">
        <f>IF(Scoreboards!$E36="","",Scoreboards!$P36)</f>
      </c>
      <c r="G34" s="2">
        <f>IF(Scoreboards!$E36="","",Scoreboards!$F36)</f>
      </c>
      <c r="H34" s="18">
        <f>IF(ISNUMBER(Scoreboards!$I36),Scoreboards!$I36,"")</f>
      </c>
      <c r="K34">
        <f>IF(Scoreboards!$E36="",Scoreboards!O36,Scoreboards!O36)</f>
        <v>33</v>
      </c>
    </row>
    <row r="35" spans="3:11" ht="15.75" hidden="1">
      <c r="C35" s="20">
        <f t="shared" si="0"/>
      </c>
      <c r="D35" s="5" t="str">
        <f>IF(Scoreboards!$E37="","ZZ",Scoreboards!$E37)</f>
        <v>ZZ</v>
      </c>
      <c r="E35" s="2">
        <f>IF(Scoreboards!$E37="","",MID(Scoreboards!$Q37,4,2))</f>
      </c>
      <c r="F35">
        <f>IF(Scoreboards!$E37="","",Scoreboards!$P37)</f>
      </c>
      <c r="G35" s="2">
        <f>IF(Scoreboards!$E37="","",Scoreboards!$F37)</f>
      </c>
      <c r="H35" s="18">
        <f>IF(ISNUMBER(Scoreboards!$I37),Scoreboards!$I37,"")</f>
      </c>
      <c r="K35">
        <f>IF(Scoreboards!$E37="",Scoreboards!O37,Scoreboards!O37)</f>
        <v>34</v>
      </c>
    </row>
    <row r="36" spans="3:11" ht="15.75" hidden="1">
      <c r="C36" s="20">
        <f t="shared" si="0"/>
      </c>
      <c r="D36" s="5" t="str">
        <f>IF(Scoreboards!$E38="","ZZ",Scoreboards!$E38)</f>
        <v>ZZ</v>
      </c>
      <c r="E36" s="2">
        <f>IF(Scoreboards!$E38="","",MID(Scoreboards!$Q38,4,2))</f>
      </c>
      <c r="F36">
        <f>IF(Scoreboards!$E38="","",Scoreboards!$P38)</f>
      </c>
      <c r="G36" s="2">
        <f>IF(Scoreboards!$E38="","",Scoreboards!$F38)</f>
      </c>
      <c r="H36" s="18">
        <f>IF(ISNUMBER(Scoreboards!$I38),Scoreboards!$I38,"")</f>
      </c>
      <c r="K36">
        <f>IF(Scoreboards!$E38="",Scoreboards!O38,Scoreboards!O38)</f>
        <v>35</v>
      </c>
    </row>
    <row r="37" spans="3:11" ht="15.75" hidden="1">
      <c r="C37" s="20">
        <f t="shared" si="0"/>
      </c>
      <c r="D37" s="5" t="str">
        <f>IF(Scoreboards!$E39="","ZZ",Scoreboards!$E39)</f>
        <v>ZZ</v>
      </c>
      <c r="E37" s="2">
        <f>IF(Scoreboards!$E39="","",MID(Scoreboards!$Q39,4,2))</f>
      </c>
      <c r="F37">
        <f>IF(Scoreboards!$E39="","",Scoreboards!$P39)</f>
      </c>
      <c r="G37" s="2">
        <f>IF(Scoreboards!$E39="","",Scoreboards!$F39)</f>
      </c>
      <c r="H37" s="18">
        <f>IF(ISNUMBER(Scoreboards!$I39),Scoreboards!$I39,"")</f>
      </c>
      <c r="K37">
        <f>IF(Scoreboards!$E39="",Scoreboards!O39,Scoreboards!O39)</f>
        <v>36</v>
      </c>
    </row>
    <row r="38" spans="3:11" ht="15.75" hidden="1">
      <c r="C38" s="20">
        <f t="shared" si="0"/>
      </c>
      <c r="D38" s="5" t="str">
        <f>IF(Scoreboards!$E40="","ZZ",Scoreboards!$E40)</f>
        <v>ZZ</v>
      </c>
      <c r="E38" s="2">
        <f>IF(Scoreboards!$E40="","",MID(Scoreboards!$Q40,4,2))</f>
      </c>
      <c r="F38">
        <f>IF(Scoreboards!$E40="","",Scoreboards!$P40)</f>
      </c>
      <c r="G38" s="2">
        <f>IF(Scoreboards!$E40="","",Scoreboards!$F40)</f>
      </c>
      <c r="H38" s="18">
        <f>IF(ISNUMBER(Scoreboards!$I40),Scoreboards!$I40,"")</f>
      </c>
      <c r="K38">
        <f>IF(Scoreboards!$E40="",Scoreboards!O40,Scoreboards!O40)</f>
        <v>37</v>
      </c>
    </row>
    <row r="39" spans="3:11" ht="15.75" hidden="1">
      <c r="C39" s="20">
        <f t="shared" si="0"/>
      </c>
      <c r="D39" s="5" t="str">
        <f>IF(Scoreboards!$E41="","ZZ",Scoreboards!$E41)</f>
        <v>ZZ</v>
      </c>
      <c r="E39" s="2">
        <f>IF(Scoreboards!$E41="","",MID(Scoreboards!$Q41,4,2))</f>
      </c>
      <c r="F39">
        <f>IF(Scoreboards!$E41="","",Scoreboards!$P41)</f>
      </c>
      <c r="G39" s="2">
        <f>IF(Scoreboards!$E41="","",Scoreboards!$F41)</f>
      </c>
      <c r="H39" s="18">
        <f>IF(ISNUMBER(Scoreboards!$I41),Scoreboards!$I41,"")</f>
      </c>
      <c r="K39">
        <f>IF(Scoreboards!$E41="",Scoreboards!O41,Scoreboards!O41)</f>
        <v>38</v>
      </c>
    </row>
    <row r="40" spans="3:11" ht="15.75" hidden="1">
      <c r="C40" s="20">
        <f t="shared" si="0"/>
      </c>
      <c r="D40" s="5" t="str">
        <f>IF(Scoreboards!$E42="","ZZ",Scoreboards!$E42)</f>
        <v>ZZ</v>
      </c>
      <c r="E40" s="2">
        <f>IF(Scoreboards!$E42="","",MID(Scoreboards!$Q42,4,2))</f>
      </c>
      <c r="F40">
        <f>IF(Scoreboards!$E42="","",Scoreboards!$P42)</f>
      </c>
      <c r="G40" s="2">
        <f>IF(Scoreboards!$E42="","",Scoreboards!$F42)</f>
      </c>
      <c r="H40" s="18">
        <f>IF(ISNUMBER(Scoreboards!$I42),Scoreboards!$I42,"")</f>
      </c>
      <c r="K40">
        <f>IF(Scoreboards!$E42="",Scoreboards!O42,Scoreboards!O42)</f>
        <v>39</v>
      </c>
    </row>
    <row r="41" spans="3:11" ht="15.75" hidden="1">
      <c r="C41" s="20">
        <f t="shared" si="0"/>
      </c>
      <c r="D41" s="5" t="str">
        <f>IF(Scoreboards!$E43="","ZZ",Scoreboards!$E43)</f>
        <v>ZZ</v>
      </c>
      <c r="E41" s="2">
        <f>IF(Scoreboards!$E43="","",MID(Scoreboards!$Q43,4,2))</f>
      </c>
      <c r="F41">
        <f>IF(Scoreboards!$E43="","",Scoreboards!$P43)</f>
      </c>
      <c r="G41" s="2">
        <f>IF(Scoreboards!$E43="","",Scoreboards!$F43)</f>
      </c>
      <c r="H41" s="18">
        <f>IF(ISNUMBER(Scoreboards!$I43),Scoreboards!$I43,"")</f>
      </c>
      <c r="K41">
        <f>IF(Scoreboards!$E43="",Scoreboards!O43,Scoreboards!O43)</f>
        <v>40</v>
      </c>
    </row>
    <row r="42" spans="3:11" ht="15.75" hidden="1">
      <c r="C42" s="20">
        <f t="shared" si="0"/>
      </c>
      <c r="D42" s="5" t="str">
        <f>IF(Scoreboards!$E44="","ZZ",Scoreboards!$E44)</f>
        <v>ZZ</v>
      </c>
      <c r="E42" s="2">
        <f>IF(Scoreboards!$E44="","",MID(Scoreboards!$Q44,4,2))</f>
      </c>
      <c r="F42">
        <f>IF(Scoreboards!$E44="","",Scoreboards!$P44)</f>
      </c>
      <c r="G42" s="2">
        <f>IF(Scoreboards!$E44="","",Scoreboards!$F44)</f>
      </c>
      <c r="H42" s="18">
        <f>IF(ISNUMBER(Scoreboards!$I44),Scoreboards!$I44,"")</f>
      </c>
      <c r="K42">
        <f>IF(Scoreboards!$E44="",Scoreboards!O44,Scoreboards!O44)</f>
        <v>41</v>
      </c>
    </row>
    <row r="43" spans="3:11" ht="15.75" hidden="1">
      <c r="C43" s="20">
        <f t="shared" si="0"/>
      </c>
      <c r="D43" s="5" t="str">
        <f>IF(Scoreboards!$E45="","ZZ",Scoreboards!$E45)</f>
        <v>ZZ</v>
      </c>
      <c r="E43" s="2">
        <f>IF(Scoreboards!$E45="","",MID(Scoreboards!$Q45,4,2))</f>
      </c>
      <c r="F43">
        <f>IF(Scoreboards!$E45="","",Scoreboards!$P45)</f>
      </c>
      <c r="G43" s="2">
        <f>IF(Scoreboards!$E45="","",Scoreboards!$F45)</f>
      </c>
      <c r="H43" s="18">
        <f>IF(ISNUMBER(Scoreboards!$I45),Scoreboards!$I45,"")</f>
      </c>
      <c r="K43">
        <f>IF(Scoreboards!$E45="",Scoreboards!O45,Scoreboards!O45)</f>
        <v>42</v>
      </c>
    </row>
    <row r="44" spans="3:11" ht="15.75" hidden="1">
      <c r="C44" s="20">
        <f t="shared" si="0"/>
      </c>
      <c r="D44" s="5" t="str">
        <f>IF(Scoreboards!$E46="","ZZ",Scoreboards!$E46)</f>
        <v>ZZ</v>
      </c>
      <c r="E44" s="2">
        <f>IF(Scoreboards!$E46="","",MID(Scoreboards!$Q46,4,2))</f>
      </c>
      <c r="F44">
        <f>IF(Scoreboards!$E46="","",Scoreboards!$P46)</f>
      </c>
      <c r="G44" s="2">
        <f>IF(Scoreboards!$E46="","",Scoreboards!$F46)</f>
      </c>
      <c r="H44" s="18">
        <f>IF(ISNUMBER(Scoreboards!$I46),Scoreboards!$I46,"")</f>
      </c>
      <c r="K44">
        <f>IF(Scoreboards!$E46="",Scoreboards!O46,Scoreboards!O46)</f>
        <v>43</v>
      </c>
    </row>
    <row r="45" spans="3:11" ht="15.75" hidden="1">
      <c r="C45" s="20">
        <f t="shared" si="0"/>
      </c>
      <c r="D45" s="5" t="str">
        <f>IF(Scoreboards!$E47="","ZZ",Scoreboards!$E47)</f>
        <v>ZZ</v>
      </c>
      <c r="E45" s="2">
        <f>IF(Scoreboards!$E47="","",MID(Scoreboards!$Q47,4,2))</f>
      </c>
      <c r="F45">
        <f>IF(Scoreboards!$E47="","",Scoreboards!$P47)</f>
      </c>
      <c r="G45" s="2">
        <f>IF(Scoreboards!$E47="","",Scoreboards!$F47)</f>
      </c>
      <c r="H45" s="18">
        <f>IF(ISNUMBER(Scoreboards!$I47),Scoreboards!$I47,"")</f>
      </c>
      <c r="K45">
        <f>IF(Scoreboards!$E47="",Scoreboards!O47,Scoreboards!O47)</f>
        <v>44</v>
      </c>
    </row>
    <row r="46" spans="3:11" ht="15.75" hidden="1">
      <c r="C46" s="20">
        <f t="shared" si="0"/>
      </c>
      <c r="D46" s="5" t="str">
        <f>IF(Scoreboards!$E48="","ZZ",Scoreboards!$E48)</f>
        <v>ZZ</v>
      </c>
      <c r="E46" s="2">
        <f>IF(Scoreboards!$E48="","",MID(Scoreboards!$Q48,4,2))</f>
      </c>
      <c r="F46">
        <f>IF(Scoreboards!$E48="","",Scoreboards!$P48)</f>
      </c>
      <c r="G46" s="2">
        <f>IF(Scoreboards!$E48="","",Scoreboards!$F48)</f>
      </c>
      <c r="H46" s="18">
        <f>IF(ISNUMBER(Scoreboards!$I48),Scoreboards!$I48,"")</f>
      </c>
      <c r="K46">
        <f>IF(Scoreboards!$E48="",Scoreboards!O48,Scoreboards!O48)</f>
        <v>45</v>
      </c>
    </row>
    <row r="47" spans="3:11" ht="15.75" hidden="1">
      <c r="C47" s="20">
        <f t="shared" si="0"/>
      </c>
      <c r="D47" s="5" t="str">
        <f>IF(Scoreboards!$E49="","ZZ",Scoreboards!$E49)</f>
        <v>ZZ</v>
      </c>
      <c r="E47" s="2">
        <f>IF(Scoreboards!$E49="","",MID(Scoreboards!$Q49,4,2))</f>
      </c>
      <c r="F47">
        <f>IF(Scoreboards!$E49="","",Scoreboards!$P49)</f>
      </c>
      <c r="G47" s="2">
        <f>IF(Scoreboards!$E49="","",Scoreboards!$F49)</f>
      </c>
      <c r="H47" s="18">
        <f>IF(ISNUMBER(Scoreboards!$I49),Scoreboards!$I49,"")</f>
      </c>
      <c r="K47">
        <f>IF(Scoreboards!$E49="",Scoreboards!O49,Scoreboards!O49)</f>
        <v>46</v>
      </c>
    </row>
    <row r="48" spans="3:11" ht="15.75" hidden="1">
      <c r="C48" s="20">
        <f t="shared" si="0"/>
      </c>
      <c r="D48" s="5" t="str">
        <f>IF(Scoreboards!$E50="","ZZ",Scoreboards!$E50)</f>
        <v>ZZ</v>
      </c>
      <c r="E48" s="2">
        <f>IF(Scoreboards!$E50="","",MID(Scoreboards!$Q50,4,2))</f>
      </c>
      <c r="F48">
        <f>IF(Scoreboards!$E50="","",Scoreboards!$P50)</f>
      </c>
      <c r="G48" s="2">
        <f>IF(Scoreboards!$E50="","",Scoreboards!$F50)</f>
      </c>
      <c r="H48" s="18">
        <f>IF(ISNUMBER(Scoreboards!$I50),Scoreboards!$I50,"")</f>
      </c>
      <c r="K48">
        <f>IF(Scoreboards!$E50="",Scoreboards!O50,Scoreboards!O50)</f>
        <v>47</v>
      </c>
    </row>
    <row r="49" spans="3:11" ht="15.75" hidden="1">
      <c r="C49" s="20">
        <f t="shared" si="0"/>
      </c>
      <c r="D49" s="5" t="str">
        <f>IF(Scoreboards!$E51="","ZZ",Scoreboards!$E51)</f>
        <v>ZZ</v>
      </c>
      <c r="E49" s="2">
        <f>IF(Scoreboards!$E51="","",MID(Scoreboards!$Q51,4,2))</f>
      </c>
      <c r="F49">
        <f>IF(Scoreboards!$E51="","",Scoreboards!$P51)</f>
      </c>
      <c r="G49" s="2">
        <f>IF(Scoreboards!$E51="","",Scoreboards!$F51)</f>
      </c>
      <c r="H49" s="18">
        <f>IF(ISNUMBER(Scoreboards!$I51),Scoreboards!$I51,"")</f>
      </c>
      <c r="K49">
        <f>IF(Scoreboards!$E51="",Scoreboards!O51,Scoreboards!O51)</f>
        <v>48</v>
      </c>
    </row>
    <row r="50" spans="3:11" ht="15.75" hidden="1">
      <c r="C50" s="20">
        <f t="shared" si="0"/>
      </c>
      <c r="D50" s="5" t="str">
        <f>IF(Scoreboards!$E52="","ZZ",Scoreboards!$E52)</f>
        <v>ZZ</v>
      </c>
      <c r="E50" s="2">
        <f>IF(Scoreboards!$E52="","",MID(Scoreboards!$Q52,4,2))</f>
      </c>
      <c r="F50">
        <f>IF(Scoreboards!$E52="","",Scoreboards!$P52)</f>
      </c>
      <c r="G50" s="2">
        <f>IF(Scoreboards!$E52="","",Scoreboards!$F52)</f>
      </c>
      <c r="H50" s="18">
        <f>IF(ISNUMBER(Scoreboards!$I52),Scoreboards!$I52,"")</f>
      </c>
      <c r="K50">
        <f>IF(Scoreboards!$E52="",Scoreboards!O52,Scoreboards!O52)</f>
        <v>49</v>
      </c>
    </row>
    <row r="51" spans="3:11" ht="15.75" hidden="1">
      <c r="C51" s="20">
        <f t="shared" si="0"/>
      </c>
      <c r="D51" s="5" t="str">
        <f>IF(Scoreboards!$E53="","ZZ",Scoreboards!$E53)</f>
        <v>ZZ</v>
      </c>
      <c r="E51" s="2">
        <f>IF(Scoreboards!$E53="","",MID(Scoreboards!$Q53,4,2))</f>
      </c>
      <c r="F51">
        <f>IF(Scoreboards!$E53="","",Scoreboards!$P53)</f>
      </c>
      <c r="G51" s="2">
        <f>IF(Scoreboards!$E53="","",Scoreboards!$F53)</f>
      </c>
      <c r="H51" s="18">
        <f>IF(ISNUMBER(Scoreboards!$I53),Scoreboards!$I53,"")</f>
      </c>
      <c r="K51">
        <f>IF(Scoreboards!$E53="",Scoreboards!O53,Scoreboards!O53)</f>
        <v>50</v>
      </c>
    </row>
    <row r="52" spans="3:11" ht="15.75" hidden="1">
      <c r="C52" s="20">
        <f t="shared" si="0"/>
      </c>
      <c r="D52" s="5" t="str">
        <f>IF(Scoreboards!$E54="","ZZ",Scoreboards!$E54)</f>
        <v>ZZ</v>
      </c>
      <c r="E52" s="2">
        <f>IF(Scoreboards!$E54="","",MID(Scoreboards!$Q54,4,2))</f>
      </c>
      <c r="F52">
        <f>IF(Scoreboards!$E54="","",Scoreboards!$P54)</f>
      </c>
      <c r="G52" s="2">
        <f>IF(Scoreboards!$E54="","",Scoreboards!$F54)</f>
      </c>
      <c r="H52" s="18">
        <f>IF(ISNUMBER(Scoreboards!$I54),Scoreboards!$I54,"")</f>
      </c>
      <c r="K52">
        <f>IF(Scoreboards!$E54="",Scoreboards!O54,Scoreboards!O54)</f>
        <v>51</v>
      </c>
    </row>
    <row r="53" spans="3:11" ht="15.75" hidden="1">
      <c r="C53" s="20">
        <f t="shared" si="0"/>
      </c>
      <c r="D53" s="5" t="str">
        <f>IF(Scoreboards!$E55="","ZZ",Scoreboards!$E55)</f>
        <v>ZZ</v>
      </c>
      <c r="E53" s="2">
        <f>IF(Scoreboards!$E55="","",MID(Scoreboards!$Q55,4,2))</f>
      </c>
      <c r="F53">
        <f>IF(Scoreboards!$E55="","",Scoreboards!$P55)</f>
      </c>
      <c r="G53" s="2">
        <f>IF(Scoreboards!$E55="","",Scoreboards!$F55)</f>
      </c>
      <c r="H53" s="18">
        <f>IF(ISNUMBER(Scoreboards!$I55),Scoreboards!$I55,"")</f>
      </c>
      <c r="K53">
        <f>IF(Scoreboards!$E55="",Scoreboards!O55,Scoreboards!O55)</f>
        <v>52</v>
      </c>
    </row>
    <row r="54" spans="3:11" ht="15.75" hidden="1">
      <c r="C54" s="20">
        <f t="shared" si="0"/>
      </c>
      <c r="D54" s="5" t="str">
        <f>IF(Scoreboards!$E56="","ZZ",Scoreboards!$E56)</f>
        <v>ZZ</v>
      </c>
      <c r="E54" s="2">
        <f>IF(Scoreboards!$E56="","",MID(Scoreboards!$Q56,4,2))</f>
      </c>
      <c r="F54">
        <f>IF(Scoreboards!$E56="","",Scoreboards!$P56)</f>
      </c>
      <c r="G54" s="2">
        <f>IF(Scoreboards!$E56="","",Scoreboards!$F56)</f>
      </c>
      <c r="H54" s="18">
        <f>IF(ISNUMBER(Scoreboards!$I56),Scoreboards!$I56,"")</f>
      </c>
      <c r="K54">
        <f>IF(Scoreboards!$E56="",Scoreboards!O56,Scoreboards!O56)</f>
        <v>53</v>
      </c>
    </row>
    <row r="55" spans="3:11" ht="15.75" hidden="1">
      <c r="C55" s="20">
        <f t="shared" si="0"/>
      </c>
      <c r="D55" s="5" t="str">
        <f>IF(Scoreboards!$E57="","ZZ",Scoreboards!$E57)</f>
        <v>ZZ</v>
      </c>
      <c r="E55" s="2">
        <f>IF(Scoreboards!$E57="","",MID(Scoreboards!$Q57,4,2))</f>
      </c>
      <c r="F55">
        <f>IF(Scoreboards!$E57="","",Scoreboards!$P57)</f>
      </c>
      <c r="G55" s="2">
        <f>IF(Scoreboards!$E57="","",Scoreboards!$F57)</f>
      </c>
      <c r="H55" s="18">
        <f>IF(ISNUMBER(Scoreboards!$I57),Scoreboards!$I57,"")</f>
      </c>
      <c r="K55">
        <f>IF(Scoreboards!$E57="",Scoreboards!O57,Scoreboards!O57)</f>
        <v>54</v>
      </c>
    </row>
    <row r="56" spans="3:11" ht="15.75" hidden="1">
      <c r="C56" s="20">
        <f t="shared" si="0"/>
      </c>
      <c r="D56" s="5" t="str">
        <f>IF(Scoreboards!$E58="","ZZ",Scoreboards!$E58)</f>
        <v>ZZ</v>
      </c>
      <c r="E56" s="2">
        <f>IF(Scoreboards!$E58="","",MID(Scoreboards!$Q58,4,2))</f>
      </c>
      <c r="F56">
        <f>IF(Scoreboards!$E58="","",Scoreboards!$P58)</f>
      </c>
      <c r="G56" s="2">
        <f>IF(Scoreboards!$E58="","",Scoreboards!$F58)</f>
      </c>
      <c r="H56" s="18">
        <f>IF(ISNUMBER(Scoreboards!$I58),Scoreboards!$I58,"")</f>
      </c>
      <c r="K56">
        <f>IF(Scoreboards!$E58="",Scoreboards!O58,Scoreboards!O58)</f>
        <v>55</v>
      </c>
    </row>
    <row r="57" spans="3:11" ht="15.75" hidden="1">
      <c r="C57" s="20">
        <f t="shared" si="0"/>
      </c>
      <c r="D57" s="5" t="str">
        <f>IF(Scoreboards!$E59="","ZZ",Scoreboards!$E59)</f>
        <v>ZZ</v>
      </c>
      <c r="E57" s="2">
        <f>IF(Scoreboards!$E59="","",MID(Scoreboards!$Q59,4,2))</f>
      </c>
      <c r="F57">
        <f>IF(Scoreboards!$E59="","",Scoreboards!$P59)</f>
      </c>
      <c r="G57" s="2">
        <f>IF(Scoreboards!$E59="","",Scoreboards!$F59)</f>
      </c>
      <c r="H57" s="18">
        <f>IF(ISNUMBER(Scoreboards!$I59),Scoreboards!$I59,"")</f>
      </c>
      <c r="K57">
        <f>IF(Scoreboards!$E59="",Scoreboards!O59,Scoreboards!O59)</f>
        <v>56</v>
      </c>
    </row>
    <row r="58" spans="3:11" ht="15.75" hidden="1">
      <c r="C58" s="20">
        <f t="shared" si="0"/>
      </c>
      <c r="D58" s="5" t="str">
        <f>IF(Scoreboards!$E60="","ZZ",Scoreboards!$E60)</f>
        <v>ZZ</v>
      </c>
      <c r="E58" s="2">
        <f>IF(Scoreboards!$E60="","",MID(Scoreboards!$Q60,4,2))</f>
      </c>
      <c r="F58">
        <f>IF(Scoreboards!$E60="","",Scoreboards!$P60)</f>
      </c>
      <c r="G58" s="2">
        <f>IF(Scoreboards!$E60="","",Scoreboards!$F60)</f>
      </c>
      <c r="H58" s="18">
        <f>IF(ISNUMBER(Scoreboards!$I60),Scoreboards!$I60,"")</f>
      </c>
      <c r="K58">
        <f>IF(Scoreboards!$E60="",Scoreboards!O60,Scoreboards!O60)</f>
        <v>57</v>
      </c>
    </row>
    <row r="59" spans="3:11" ht="15.75" hidden="1">
      <c r="C59" s="20">
        <f t="shared" si="0"/>
      </c>
      <c r="D59" s="5" t="str">
        <f>IF(Scoreboards!$E61="","ZZ",Scoreboards!$E61)</f>
        <v>ZZ</v>
      </c>
      <c r="E59" s="2">
        <f>IF(Scoreboards!$E61="","",MID(Scoreboards!$Q61,4,2))</f>
      </c>
      <c r="F59">
        <f>IF(Scoreboards!$E61="","",Scoreboards!$P61)</f>
      </c>
      <c r="G59" s="2">
        <f>IF(Scoreboards!$E61="","",Scoreboards!$F61)</f>
      </c>
      <c r="H59" s="18">
        <f>IF(ISNUMBER(Scoreboards!$I61),Scoreboards!$I61,"")</f>
      </c>
      <c r="K59">
        <f>IF(Scoreboards!$E61="",Scoreboards!O61,Scoreboards!O61)</f>
        <v>58</v>
      </c>
    </row>
    <row r="60" spans="3:11" ht="15.75" hidden="1">
      <c r="C60" s="20">
        <f t="shared" si="0"/>
      </c>
      <c r="D60" s="5" t="str">
        <f>IF(Scoreboards!$E62="","ZZ",Scoreboards!$E62)</f>
        <v>ZZ</v>
      </c>
      <c r="E60" s="2">
        <f>IF(Scoreboards!$E62="","",MID(Scoreboards!$Q62,4,2))</f>
      </c>
      <c r="F60">
        <f>IF(Scoreboards!$E62="","",Scoreboards!$P62)</f>
      </c>
      <c r="G60" s="2">
        <f>IF(Scoreboards!$E62="","",Scoreboards!$F62)</f>
      </c>
      <c r="H60" s="18">
        <f>IF(ISNUMBER(Scoreboards!$I62),Scoreboards!$I62,"")</f>
      </c>
      <c r="K60">
        <f>IF(Scoreboards!$E62="",Scoreboards!O62,Scoreboards!O62)</f>
        <v>59</v>
      </c>
    </row>
    <row r="61" spans="3:11" ht="15.75" hidden="1">
      <c r="C61" s="20">
        <f t="shared" si="0"/>
      </c>
      <c r="D61" s="5" t="str">
        <f>IF(Scoreboards!$E63="","ZZ",Scoreboards!$E63)</f>
        <v>ZZ</v>
      </c>
      <c r="E61" s="2">
        <f>IF(Scoreboards!$E63="","",MID(Scoreboards!$Q63,4,2))</f>
      </c>
      <c r="F61">
        <f>IF(Scoreboards!$E63="","",Scoreboards!$P63)</f>
      </c>
      <c r="G61" s="2">
        <f>IF(Scoreboards!$E63="","",Scoreboards!$F63)</f>
      </c>
      <c r="H61" s="18">
        <f>IF(ISNUMBER(Scoreboards!$I63),Scoreboards!$I63,"")</f>
      </c>
      <c r="K61">
        <f>IF(Scoreboards!$E63="",Scoreboards!O63,Scoreboards!O63)</f>
        <v>60</v>
      </c>
    </row>
    <row r="62" spans="3:11" ht="15.75" hidden="1">
      <c r="C62" s="20">
        <f t="shared" si="0"/>
      </c>
      <c r="D62" s="5" t="str">
        <f>IF(Scoreboards!$E64="","ZZ",Scoreboards!$E64)</f>
        <v>ZZ</v>
      </c>
      <c r="E62" s="2">
        <f>IF(Scoreboards!$E64="","",MID(Scoreboards!$Q64,4,2))</f>
      </c>
      <c r="F62">
        <f>IF(Scoreboards!$E64="","",Scoreboards!$P64)</f>
      </c>
      <c r="G62" s="2">
        <f>IF(Scoreboards!$E64="","",Scoreboards!$F64)</f>
      </c>
      <c r="H62" s="18">
        <f>IF(ISNUMBER(Scoreboards!$I64),Scoreboards!$I64,"")</f>
      </c>
      <c r="K62">
        <f>IF(Scoreboards!$E64="",Scoreboards!O64,Scoreboards!O64)</f>
        <v>61</v>
      </c>
    </row>
    <row r="63" spans="3:11" ht="15.75" hidden="1">
      <c r="C63" s="20">
        <f t="shared" si="0"/>
      </c>
      <c r="D63" s="5" t="str">
        <f>IF(Scoreboards!$E65="","ZZ",Scoreboards!$E65)</f>
        <v>ZZ</v>
      </c>
      <c r="E63" s="2">
        <f>IF(Scoreboards!$E65="","",MID(Scoreboards!$Q65,4,2))</f>
      </c>
      <c r="F63">
        <f>IF(Scoreboards!$E65="","",Scoreboards!$P65)</f>
      </c>
      <c r="G63" s="2">
        <f>IF(Scoreboards!$E65="","",Scoreboards!$F65)</f>
      </c>
      <c r="H63" s="18">
        <f>IF(ISNUMBER(Scoreboards!$I65),Scoreboards!$I65,"")</f>
      </c>
      <c r="K63">
        <f>IF(Scoreboards!$E65="",Scoreboards!O65,Scoreboards!O65)</f>
        <v>62</v>
      </c>
    </row>
    <row r="64" spans="3:11" ht="15.75" hidden="1">
      <c r="C64" s="20">
        <f t="shared" si="0"/>
      </c>
      <c r="D64" s="5" t="str">
        <f>IF(Scoreboards!$E66="","ZZ",Scoreboards!$E66)</f>
        <v>ZZ</v>
      </c>
      <c r="E64" s="2">
        <f>IF(Scoreboards!$E66="","",MID(Scoreboards!$Q66,4,2))</f>
      </c>
      <c r="F64">
        <f>IF(Scoreboards!$E66="","",Scoreboards!$P66)</f>
      </c>
      <c r="G64" s="2">
        <f>IF(Scoreboards!$E66="","",Scoreboards!$F66)</f>
      </c>
      <c r="H64" s="18">
        <f>IF(ISNUMBER(Scoreboards!$I66),Scoreboards!$I66,"")</f>
      </c>
      <c r="K64">
        <f>IF(Scoreboards!$E66="",Scoreboards!O66,Scoreboards!O66)</f>
        <v>63</v>
      </c>
    </row>
    <row r="65" spans="3:11" ht="15.75" hidden="1">
      <c r="C65" s="20">
        <f t="shared" si="0"/>
      </c>
      <c r="D65" s="5" t="str">
        <f>IF(Scoreboards!$E67="","ZZ",Scoreboards!$E67)</f>
        <v>ZZ</v>
      </c>
      <c r="E65" s="2">
        <f>IF(Scoreboards!$E67="","",MID(Scoreboards!$Q67,4,2))</f>
      </c>
      <c r="F65">
        <f>IF(Scoreboards!$E67="","",Scoreboards!$P67)</f>
      </c>
      <c r="G65" s="2">
        <f>IF(Scoreboards!$E67="","",Scoreboards!$F67)</f>
      </c>
      <c r="H65" s="18">
        <f>IF(ISNUMBER(Scoreboards!$I67),Scoreboards!$I67,"")</f>
      </c>
      <c r="K65">
        <f>IF(Scoreboards!$E67="",Scoreboards!O67,Scoreboards!O67)</f>
        <v>64</v>
      </c>
    </row>
    <row r="66" spans="3:11" ht="15.75" hidden="1">
      <c r="C66" s="20">
        <f t="shared" si="0"/>
      </c>
      <c r="D66" s="5" t="str">
        <f>IF(Scoreboards!$E68="","ZZ",Scoreboards!$E68)</f>
        <v>ZZ</v>
      </c>
      <c r="E66" s="2">
        <f>IF(Scoreboards!$E68="","",MID(Scoreboards!$Q68,4,2))</f>
      </c>
      <c r="F66">
        <f>IF(Scoreboards!$E68="","",Scoreboards!$P68)</f>
      </c>
      <c r="G66" s="2">
        <f>IF(Scoreboards!$E68="","",Scoreboards!$F68)</f>
      </c>
      <c r="H66" s="18">
        <f>IF(ISNUMBER(Scoreboards!$I68),Scoreboards!$I68,"")</f>
      </c>
      <c r="K66">
        <f>IF(Scoreboards!$E68="",Scoreboards!O68,Scoreboards!O68)</f>
        <v>65</v>
      </c>
    </row>
    <row r="67" spans="3:11" ht="15.75" hidden="1">
      <c r="C67" s="20">
        <f aca="true" t="shared" si="1" ref="C67:C130">IF(ISNUMBER(H67),"$","")</f>
      </c>
      <c r="D67" s="5" t="str">
        <f>IF(Scoreboards!$E69="","ZZ",Scoreboards!$E69)</f>
        <v>ZZ</v>
      </c>
      <c r="E67" s="2">
        <f>IF(Scoreboards!$E69="","",MID(Scoreboards!$Q69,4,2))</f>
      </c>
      <c r="F67">
        <f>IF(Scoreboards!$E69="","",Scoreboards!$P69)</f>
      </c>
      <c r="G67" s="2">
        <f>IF(Scoreboards!$E69="","",Scoreboards!$F69)</f>
      </c>
      <c r="H67" s="18">
        <f>IF(ISNUMBER(Scoreboards!$I69),Scoreboards!$I69,"")</f>
      </c>
      <c r="K67">
        <f>IF(Scoreboards!$E69="",Scoreboards!O69,Scoreboards!O69)</f>
        <v>66</v>
      </c>
    </row>
    <row r="68" spans="3:11" ht="15.75" hidden="1">
      <c r="C68" s="20">
        <f t="shared" si="1"/>
      </c>
      <c r="D68" s="5" t="str">
        <f>IF(Scoreboards!$E70="","ZZ",Scoreboards!$E70)</f>
        <v>ZZ</v>
      </c>
      <c r="E68" s="2">
        <f>IF(Scoreboards!$E70="","",MID(Scoreboards!$Q70,4,2))</f>
      </c>
      <c r="F68">
        <f>IF(Scoreboards!$E70="","",Scoreboards!$P70)</f>
      </c>
      <c r="G68" s="2">
        <f>IF(Scoreboards!$E70="","",Scoreboards!$F70)</f>
      </c>
      <c r="H68" s="18">
        <f>IF(ISNUMBER(Scoreboards!$I70),Scoreboards!$I70,"")</f>
      </c>
      <c r="K68">
        <f>IF(Scoreboards!$E70="",Scoreboards!O70,Scoreboards!O70)</f>
        <v>67</v>
      </c>
    </row>
    <row r="69" spans="3:11" ht="15.75" hidden="1">
      <c r="C69" s="20">
        <f t="shared" si="1"/>
      </c>
      <c r="D69" s="5" t="str">
        <f>IF(Scoreboards!$E71="","ZZ",Scoreboards!$E71)</f>
        <v>ZZ</v>
      </c>
      <c r="E69" s="2">
        <f>IF(Scoreboards!$E71="","",MID(Scoreboards!$Q71,4,2))</f>
      </c>
      <c r="F69">
        <f>IF(Scoreboards!$E71="","",Scoreboards!$P71)</f>
      </c>
      <c r="G69" s="2">
        <f>IF(Scoreboards!$E71="","",Scoreboards!$F71)</f>
      </c>
      <c r="H69" s="18">
        <f>IF(ISNUMBER(Scoreboards!$I71),Scoreboards!$I71,"")</f>
      </c>
      <c r="K69">
        <f>IF(Scoreboards!$E71="",Scoreboards!O71,Scoreboards!O71)</f>
        <v>68</v>
      </c>
    </row>
    <row r="70" spans="3:11" ht="15.75" hidden="1">
      <c r="C70" s="20">
        <f t="shared" si="1"/>
      </c>
      <c r="D70" s="5" t="str">
        <f>IF(Scoreboards!$E72="","ZZ",Scoreboards!$E72)</f>
        <v>ZZ</v>
      </c>
      <c r="E70" s="2">
        <f>IF(Scoreboards!$E72="","",MID(Scoreboards!$Q72,4,2))</f>
      </c>
      <c r="F70">
        <f>IF(Scoreboards!$E72="","",Scoreboards!$P72)</f>
      </c>
      <c r="G70" s="2">
        <f>IF(Scoreboards!$E72="","",Scoreboards!$F72)</f>
      </c>
      <c r="H70" s="18">
        <f>IF(ISNUMBER(Scoreboards!$I72),Scoreboards!$I72,"")</f>
      </c>
      <c r="K70">
        <f>IF(Scoreboards!$E72="",Scoreboards!O72,Scoreboards!O72)</f>
        <v>69</v>
      </c>
    </row>
    <row r="71" spans="3:11" ht="15.75" hidden="1">
      <c r="C71" s="20">
        <f t="shared" si="1"/>
      </c>
      <c r="D71" s="5" t="str">
        <f>IF(Scoreboards!$E73="","ZZ",Scoreboards!$E73)</f>
        <v>ZZ</v>
      </c>
      <c r="E71" s="2">
        <f>IF(Scoreboards!$E73="","",MID(Scoreboards!$Q73,4,2))</f>
      </c>
      <c r="F71">
        <f>IF(Scoreboards!$E73="","",Scoreboards!$P73)</f>
      </c>
      <c r="G71" s="2">
        <f>IF(Scoreboards!$E73="","",Scoreboards!$F73)</f>
      </c>
      <c r="H71" s="18">
        <f>IF(ISNUMBER(Scoreboards!$I73),Scoreboards!$I73,"")</f>
      </c>
      <c r="K71">
        <f>IF(Scoreboards!$E73="",Scoreboards!O73,Scoreboards!O73)</f>
        <v>70</v>
      </c>
    </row>
    <row r="72" spans="3:11" ht="15.75" hidden="1">
      <c r="C72" s="20">
        <f t="shared" si="1"/>
      </c>
      <c r="D72" s="5" t="str">
        <f>IF(Scoreboards!$E74="","ZZ",Scoreboards!$E74)</f>
        <v>ZZ</v>
      </c>
      <c r="E72" s="2">
        <f>IF(Scoreboards!$E74="","",MID(Scoreboards!$Q74,4,2))</f>
      </c>
      <c r="F72">
        <f>IF(Scoreboards!$E74="","",Scoreboards!$P74)</f>
      </c>
      <c r="G72" s="2">
        <f>IF(Scoreboards!$E74="","",Scoreboards!$F74)</f>
      </c>
      <c r="H72" s="18">
        <f>IF(ISNUMBER(Scoreboards!$I74),Scoreboards!$I74,"")</f>
      </c>
      <c r="K72">
        <f>IF(Scoreboards!$E74="",Scoreboards!O74,Scoreboards!O74)</f>
        <v>71</v>
      </c>
    </row>
    <row r="73" spans="3:11" ht="15.75" hidden="1">
      <c r="C73" s="20">
        <f t="shared" si="1"/>
      </c>
      <c r="D73" s="5" t="str">
        <f>IF(Scoreboards!$E75="","ZZ",Scoreboards!$E75)</f>
        <v>ZZ</v>
      </c>
      <c r="E73" s="2">
        <f>IF(Scoreboards!$E75="","",MID(Scoreboards!$Q75,4,2))</f>
      </c>
      <c r="F73">
        <f>IF(Scoreboards!$E75="","",Scoreboards!$P75)</f>
      </c>
      <c r="G73" s="2">
        <f>IF(Scoreboards!$E75="","",Scoreboards!$F75)</f>
      </c>
      <c r="H73" s="18">
        <f>IF(ISNUMBER(Scoreboards!$I75),Scoreboards!$I75,"")</f>
      </c>
      <c r="K73">
        <f>IF(Scoreboards!$E75="",Scoreboards!O75,Scoreboards!O75)</f>
        <v>72</v>
      </c>
    </row>
    <row r="74" spans="3:11" ht="15.75" hidden="1">
      <c r="C74" s="20">
        <f t="shared" si="1"/>
      </c>
      <c r="D74" s="5" t="str">
        <f>IF(Scoreboards!$E76="","ZZ",Scoreboards!$E76)</f>
        <v>ZZ</v>
      </c>
      <c r="E74" s="2">
        <f>IF(Scoreboards!$E76="","",MID(Scoreboards!$Q76,4,2))</f>
      </c>
      <c r="F74">
        <f>IF(Scoreboards!$E76="","",Scoreboards!$P76)</f>
      </c>
      <c r="G74" s="2">
        <f>IF(Scoreboards!$E76="","",Scoreboards!$F76)</f>
      </c>
      <c r="H74" s="18">
        <f>IF(ISNUMBER(Scoreboards!$I76),Scoreboards!$I76,"")</f>
      </c>
      <c r="K74">
        <f>IF(Scoreboards!$E76="",Scoreboards!O76,Scoreboards!O76)</f>
        <v>73</v>
      </c>
    </row>
    <row r="75" spans="3:11" ht="15.75" hidden="1">
      <c r="C75" s="20">
        <f t="shared" si="1"/>
      </c>
      <c r="D75" s="5" t="str">
        <f>IF(Scoreboards!$E77="","ZZ",Scoreboards!$E77)</f>
        <v>ZZ</v>
      </c>
      <c r="E75" s="2">
        <f>IF(Scoreboards!$E77="","",MID(Scoreboards!$Q77,4,2))</f>
      </c>
      <c r="F75">
        <f>IF(Scoreboards!$E77="","",Scoreboards!$P77)</f>
      </c>
      <c r="G75" s="2">
        <f>IF(Scoreboards!$E77="","",Scoreboards!$F77)</f>
      </c>
      <c r="H75" s="18">
        <f>IF(ISNUMBER(Scoreboards!$I77),Scoreboards!$I77,"")</f>
      </c>
      <c r="K75">
        <f>IF(Scoreboards!$E77="",Scoreboards!O77,Scoreboards!O77)</f>
        <v>74</v>
      </c>
    </row>
    <row r="76" spans="3:11" ht="15.75" hidden="1">
      <c r="C76" s="20">
        <f t="shared" si="1"/>
      </c>
      <c r="D76" s="5" t="str">
        <f>IF(Scoreboards!$E78="","ZZ",Scoreboards!$E78)</f>
        <v>ZZ</v>
      </c>
      <c r="E76" s="2">
        <f>IF(Scoreboards!$E78="","",MID(Scoreboards!$Q78,4,2))</f>
      </c>
      <c r="F76">
        <f>IF(Scoreboards!$E78="","",Scoreboards!$P78)</f>
      </c>
      <c r="G76" s="2">
        <f>IF(Scoreboards!$E78="","",Scoreboards!$F78)</f>
      </c>
      <c r="H76" s="18">
        <f>IF(ISNUMBER(Scoreboards!$I78),Scoreboards!$I78,"")</f>
      </c>
      <c r="K76">
        <f>IF(Scoreboards!$E78="",Scoreboards!O78,Scoreboards!O78)</f>
        <v>75</v>
      </c>
    </row>
    <row r="77" spans="3:11" ht="15.75" hidden="1">
      <c r="C77" s="20">
        <f t="shared" si="1"/>
      </c>
      <c r="D77" s="5" t="str">
        <f>IF(Scoreboards!$E79="","ZZ",Scoreboards!$E79)</f>
        <v>ZZ</v>
      </c>
      <c r="E77" s="2">
        <f>IF(Scoreboards!$E79="","",MID(Scoreboards!$Q79,4,2))</f>
      </c>
      <c r="F77">
        <f>IF(Scoreboards!$E79="","",Scoreboards!$P79)</f>
      </c>
      <c r="G77" s="2">
        <f>IF(Scoreboards!$E79="","",Scoreboards!$F79)</f>
      </c>
      <c r="H77" s="18">
        <f>IF(ISNUMBER(Scoreboards!$I79),Scoreboards!$I79,"")</f>
      </c>
      <c r="K77">
        <f>IF(Scoreboards!$E79="",Scoreboards!O79,Scoreboards!O79)</f>
        <v>76</v>
      </c>
    </row>
    <row r="78" spans="3:11" ht="15.75" hidden="1">
      <c r="C78" s="20">
        <f t="shared" si="1"/>
      </c>
      <c r="D78" s="5" t="str">
        <f>IF(Scoreboards!$E80="","ZZ",Scoreboards!$E80)</f>
        <v>ZZ</v>
      </c>
      <c r="E78" s="2">
        <f>IF(Scoreboards!$E80="","",MID(Scoreboards!$Q80,4,2))</f>
      </c>
      <c r="F78">
        <f>IF(Scoreboards!$E80="","",Scoreboards!$P80)</f>
      </c>
      <c r="G78" s="2">
        <f>IF(Scoreboards!$E80="","",Scoreboards!$F80)</f>
      </c>
      <c r="H78" s="18">
        <f>IF(ISNUMBER(Scoreboards!$I80),Scoreboards!$I80,"")</f>
      </c>
      <c r="K78">
        <f>IF(Scoreboards!$E80="",Scoreboards!O80,Scoreboards!O80)</f>
        <v>77</v>
      </c>
    </row>
    <row r="79" spans="3:11" ht="15.75" hidden="1">
      <c r="C79" s="20">
        <f t="shared" si="1"/>
      </c>
      <c r="D79" s="5" t="str">
        <f>IF(Scoreboards!$E81="","ZZ",Scoreboards!$E81)</f>
        <v>ZZ</v>
      </c>
      <c r="E79" s="2">
        <f>IF(Scoreboards!$E81="","",MID(Scoreboards!$Q81,4,2))</f>
      </c>
      <c r="F79">
        <f>IF(Scoreboards!$E81="","",Scoreboards!$P81)</f>
      </c>
      <c r="G79" s="2">
        <f>IF(Scoreboards!$E81="","",Scoreboards!$F81)</f>
      </c>
      <c r="H79" s="18">
        <f>IF(ISNUMBER(Scoreboards!$I81),Scoreboards!$I81,"")</f>
      </c>
      <c r="K79">
        <f>IF(Scoreboards!$E81="",Scoreboards!O81,Scoreboards!O81)</f>
        <v>78</v>
      </c>
    </row>
    <row r="80" spans="3:11" ht="15.75" hidden="1">
      <c r="C80" s="20">
        <f t="shared" si="1"/>
      </c>
      <c r="D80" s="5" t="str">
        <f>IF(Scoreboards!$E82="","ZZ",Scoreboards!$E82)</f>
        <v>ZZ</v>
      </c>
      <c r="E80" s="2">
        <f>IF(Scoreboards!$E82="","",MID(Scoreboards!$Q82,4,2))</f>
      </c>
      <c r="F80">
        <f>IF(Scoreboards!$E82="","",Scoreboards!$P82)</f>
      </c>
      <c r="G80" s="2">
        <f>IF(Scoreboards!$E82="","",Scoreboards!$F82)</f>
      </c>
      <c r="H80" s="18">
        <f>IF(ISNUMBER(Scoreboards!$I82),Scoreboards!$I82,"")</f>
      </c>
      <c r="K80">
        <f>IF(Scoreboards!$E82="",Scoreboards!O82,Scoreboards!O82)</f>
        <v>79</v>
      </c>
    </row>
    <row r="81" spans="3:11" ht="15.75" hidden="1">
      <c r="C81" s="20">
        <f t="shared" si="1"/>
      </c>
      <c r="D81" s="5" t="str">
        <f>IF(Scoreboards!$E83="","ZZ",Scoreboards!$E83)</f>
        <v>ZZ</v>
      </c>
      <c r="E81" s="2">
        <f>IF(Scoreboards!$E83="","",MID(Scoreboards!$Q83,4,2))</f>
      </c>
      <c r="F81">
        <f>IF(Scoreboards!$E83="","",Scoreboards!$P83)</f>
      </c>
      <c r="G81" s="2">
        <f>IF(Scoreboards!$E83="","",Scoreboards!$F83)</f>
      </c>
      <c r="H81" s="18">
        <f>IF(ISNUMBER(Scoreboards!$I83),Scoreboards!$I83,"")</f>
      </c>
      <c r="K81">
        <f>IF(Scoreboards!$E83="",Scoreboards!O83,Scoreboards!O83)</f>
        <v>80</v>
      </c>
    </row>
    <row r="82" spans="3:11" ht="15.75" hidden="1">
      <c r="C82" s="20">
        <f t="shared" si="1"/>
      </c>
      <c r="D82" s="5" t="str">
        <f>IF(Scoreboards!$E84="","ZZ",Scoreboards!$E84)</f>
        <v>ZZ</v>
      </c>
      <c r="E82" s="2">
        <f>IF(Scoreboards!$E84="","",MID(Scoreboards!$Q84,4,2))</f>
      </c>
      <c r="F82">
        <f>IF(Scoreboards!$E84="","",Scoreboards!$P84)</f>
      </c>
      <c r="G82" s="2">
        <f>IF(Scoreboards!$E84="","",Scoreboards!$F84)</f>
      </c>
      <c r="H82" s="18">
        <f>IF(ISNUMBER(Scoreboards!$I84),Scoreboards!$I84,"")</f>
      </c>
      <c r="K82">
        <f>IF(Scoreboards!$E84="",Scoreboards!O84,Scoreboards!O84)</f>
        <v>81</v>
      </c>
    </row>
    <row r="83" spans="3:11" ht="15.75" hidden="1">
      <c r="C83" s="20">
        <f t="shared" si="1"/>
      </c>
      <c r="D83" s="5" t="str">
        <f>IF(Scoreboards!$E85="","ZZ",Scoreboards!$E85)</f>
        <v>ZZ</v>
      </c>
      <c r="E83" s="2">
        <f>IF(Scoreboards!$E85="","",MID(Scoreboards!$Q85,4,2))</f>
      </c>
      <c r="F83">
        <f>IF(Scoreboards!$E85="","",Scoreboards!$P85)</f>
      </c>
      <c r="G83" s="2">
        <f>IF(Scoreboards!$E85="","",Scoreboards!$F85)</f>
      </c>
      <c r="H83" s="18">
        <f>IF(ISNUMBER(Scoreboards!$I85),Scoreboards!$I85,"")</f>
      </c>
      <c r="K83">
        <f>IF(Scoreboards!$E85="",Scoreboards!O85,Scoreboards!O85)</f>
        <v>82</v>
      </c>
    </row>
    <row r="84" spans="3:11" ht="15.75" hidden="1">
      <c r="C84" s="20">
        <f t="shared" si="1"/>
      </c>
      <c r="D84" s="5" t="str">
        <f>IF(Scoreboards!$E86="","ZZ",Scoreboards!$E86)</f>
        <v>ZZ</v>
      </c>
      <c r="E84" s="2">
        <f>IF(Scoreboards!$E86="","",MID(Scoreboards!$Q86,4,2))</f>
      </c>
      <c r="F84">
        <f>IF(Scoreboards!$E86="","",Scoreboards!$P86)</f>
      </c>
      <c r="G84" s="2">
        <f>IF(Scoreboards!$E86="","",Scoreboards!$F86)</f>
      </c>
      <c r="H84" s="18">
        <f>IF(ISNUMBER(Scoreboards!$I86),Scoreboards!$I86,"")</f>
      </c>
      <c r="K84">
        <f>IF(Scoreboards!$E86="",Scoreboards!O86,Scoreboards!O86)</f>
        <v>83</v>
      </c>
    </row>
    <row r="85" spans="3:11" ht="15.75" hidden="1">
      <c r="C85" s="20">
        <f t="shared" si="1"/>
      </c>
      <c r="D85" s="5" t="str">
        <f>IF(Scoreboards!$E87="","ZZ",Scoreboards!$E87)</f>
        <v>ZZ</v>
      </c>
      <c r="E85" s="2">
        <f>IF(Scoreboards!$E87="","",MID(Scoreboards!$Q87,4,2))</f>
      </c>
      <c r="F85">
        <f>IF(Scoreboards!$E87="","",Scoreboards!$P87)</f>
      </c>
      <c r="G85" s="2">
        <f>IF(Scoreboards!$E87="","",Scoreboards!$F87)</f>
      </c>
      <c r="H85" s="18">
        <f>IF(ISNUMBER(Scoreboards!$I87),Scoreboards!$I87,"")</f>
      </c>
      <c r="K85">
        <f>IF(Scoreboards!$E87="",Scoreboards!O87,Scoreboards!O87)</f>
        <v>84</v>
      </c>
    </row>
    <row r="86" spans="3:11" ht="15.75" hidden="1">
      <c r="C86" s="20">
        <f t="shared" si="1"/>
      </c>
      <c r="D86" s="5" t="str">
        <f>IF(Scoreboards!$E88="","ZZ",Scoreboards!$E88)</f>
        <v>ZZ</v>
      </c>
      <c r="E86" s="2">
        <f>IF(Scoreboards!$E88="","",MID(Scoreboards!$Q88,4,2))</f>
      </c>
      <c r="F86">
        <f>IF(Scoreboards!$E88="","",Scoreboards!$P88)</f>
      </c>
      <c r="G86" s="2">
        <f>IF(Scoreboards!$E88="","",Scoreboards!$F88)</f>
      </c>
      <c r="H86" s="18">
        <f>IF(ISNUMBER(Scoreboards!$I88),Scoreboards!$I88,"")</f>
      </c>
      <c r="K86">
        <f>IF(Scoreboards!$E88="",Scoreboards!O88,Scoreboards!O88)</f>
        <v>85</v>
      </c>
    </row>
    <row r="87" spans="3:11" ht="15.75" hidden="1">
      <c r="C87" s="20">
        <f t="shared" si="1"/>
      </c>
      <c r="D87" s="5" t="str">
        <f>IF(Scoreboards!$E89="","ZZ",Scoreboards!$E89)</f>
        <v>ZZ</v>
      </c>
      <c r="E87" s="2">
        <f>IF(Scoreboards!$E89="","",MID(Scoreboards!$Q89,4,2))</f>
      </c>
      <c r="F87">
        <f>IF(Scoreboards!$E89="","",Scoreboards!$P89)</f>
      </c>
      <c r="G87" s="2">
        <f>IF(Scoreboards!$E89="","",Scoreboards!$F89)</f>
      </c>
      <c r="H87" s="18">
        <f>IF(ISNUMBER(Scoreboards!$I89),Scoreboards!$I89,"")</f>
      </c>
      <c r="K87">
        <f>IF(Scoreboards!$E89="",Scoreboards!O89,Scoreboards!O89)</f>
        <v>86</v>
      </c>
    </row>
    <row r="88" spans="3:11" ht="15.75" hidden="1">
      <c r="C88" s="20">
        <f t="shared" si="1"/>
      </c>
      <c r="D88" s="5" t="str">
        <f>IF(Scoreboards!$E90="","ZZ",Scoreboards!$E90)</f>
        <v>ZZ</v>
      </c>
      <c r="E88" s="2">
        <f>IF(Scoreboards!$E90="","",MID(Scoreboards!$Q90,4,2))</f>
      </c>
      <c r="F88">
        <f>IF(Scoreboards!$E90="","",Scoreboards!$P90)</f>
      </c>
      <c r="G88" s="2">
        <f>IF(Scoreboards!$E90="","",Scoreboards!$F90)</f>
      </c>
      <c r="H88" s="18">
        <f>IF(ISNUMBER(Scoreboards!$I90),Scoreboards!$I90,"")</f>
      </c>
      <c r="K88">
        <f>IF(Scoreboards!$E90="",Scoreboards!O90,Scoreboards!O90)</f>
        <v>87</v>
      </c>
    </row>
    <row r="89" spans="3:11" ht="15.75" hidden="1">
      <c r="C89" s="20">
        <f t="shared" si="1"/>
      </c>
      <c r="D89" s="5" t="str">
        <f>IF(Scoreboards!$E91="","ZZ",Scoreboards!$E91)</f>
        <v>ZZ</v>
      </c>
      <c r="E89" s="2">
        <f>IF(Scoreboards!$E91="","",MID(Scoreboards!$Q91,4,2))</f>
      </c>
      <c r="F89">
        <f>IF(Scoreboards!$E91="","",Scoreboards!$P91)</f>
      </c>
      <c r="G89" s="2">
        <f>IF(Scoreboards!$E91="","",Scoreboards!$F91)</f>
      </c>
      <c r="H89" s="18">
        <f>IF(ISNUMBER(Scoreboards!$I91),Scoreboards!$I91,"")</f>
      </c>
      <c r="K89">
        <f>IF(Scoreboards!$E91="",Scoreboards!O91,Scoreboards!O91)</f>
        <v>88</v>
      </c>
    </row>
    <row r="90" spans="3:11" ht="15.75" hidden="1">
      <c r="C90" s="20">
        <f t="shared" si="1"/>
      </c>
      <c r="D90" s="5" t="str">
        <f>IF(Scoreboards!$E92="","ZZ",Scoreboards!$E92)</f>
        <v>ZZ</v>
      </c>
      <c r="E90" s="2">
        <f>IF(Scoreboards!$E92="","",MID(Scoreboards!$Q92,4,2))</f>
      </c>
      <c r="F90">
        <f>IF(Scoreboards!$E92="","",Scoreboards!$P92)</f>
      </c>
      <c r="G90" s="2">
        <f>IF(Scoreboards!$E92="","",Scoreboards!$F92)</f>
      </c>
      <c r="H90" s="18">
        <f>IF(ISNUMBER(Scoreboards!$I92),Scoreboards!$I92,"")</f>
      </c>
      <c r="K90">
        <f>IF(Scoreboards!$E92="",Scoreboards!O92,Scoreboards!O92)</f>
        <v>89</v>
      </c>
    </row>
    <row r="91" spans="3:11" ht="15.75" hidden="1">
      <c r="C91" s="20">
        <f t="shared" si="1"/>
      </c>
      <c r="D91" s="5" t="str">
        <f>IF(Scoreboards!$E93="","ZZ",Scoreboards!$E93)</f>
        <v>ZZ</v>
      </c>
      <c r="E91" s="2">
        <f>IF(Scoreboards!$E93="","",MID(Scoreboards!$Q93,4,2))</f>
      </c>
      <c r="F91">
        <f>IF(Scoreboards!$E93="","",Scoreboards!$P93)</f>
      </c>
      <c r="G91" s="2">
        <f>IF(Scoreboards!$E93="","",Scoreboards!$F93)</f>
      </c>
      <c r="H91" s="18">
        <f>IF(ISNUMBER(Scoreboards!$I93),Scoreboards!$I93,"")</f>
      </c>
      <c r="K91">
        <f>IF(Scoreboards!$E93="",Scoreboards!O93,Scoreboards!O93)</f>
        <v>90</v>
      </c>
    </row>
    <row r="92" spans="3:11" ht="15.75" hidden="1">
      <c r="C92" s="20">
        <f t="shared" si="1"/>
      </c>
      <c r="D92" s="5" t="str">
        <f>IF(Scoreboards!$E94="","ZZ",Scoreboards!$E94)</f>
        <v>ZZ</v>
      </c>
      <c r="E92" s="2">
        <f>IF(Scoreboards!$E94="","",MID(Scoreboards!$Q94,4,2))</f>
      </c>
      <c r="F92">
        <f>IF(Scoreboards!$E94="","",Scoreboards!$P94)</f>
      </c>
      <c r="G92" s="2">
        <f>IF(Scoreboards!$E94="","",Scoreboards!$F94)</f>
      </c>
      <c r="H92" s="18">
        <f>IF(ISNUMBER(Scoreboards!$I94),Scoreboards!$I94,"")</f>
      </c>
      <c r="K92">
        <f>IF(Scoreboards!$E94="",Scoreboards!O94,Scoreboards!O94)</f>
        <v>91</v>
      </c>
    </row>
    <row r="93" spans="3:11" ht="15.75" hidden="1">
      <c r="C93" s="20">
        <f t="shared" si="1"/>
      </c>
      <c r="D93" s="5" t="str">
        <f>IF(Scoreboards!$E95="","ZZ",Scoreboards!$E95)</f>
        <v>ZZ</v>
      </c>
      <c r="E93" s="2">
        <f>IF(Scoreboards!$E95="","",MID(Scoreboards!$Q95,4,2))</f>
      </c>
      <c r="F93">
        <f>IF(Scoreboards!$E95="","",Scoreboards!$P95)</f>
      </c>
      <c r="G93" s="2">
        <f>IF(Scoreboards!$E95="","",Scoreboards!$F95)</f>
      </c>
      <c r="H93" s="18">
        <f>IF(ISNUMBER(Scoreboards!$I95),Scoreboards!$I95,"")</f>
      </c>
      <c r="K93">
        <f>IF(Scoreboards!$E95="",Scoreboards!O95,Scoreboards!O95)</f>
        <v>92</v>
      </c>
    </row>
    <row r="94" spans="3:11" ht="15.75" hidden="1">
      <c r="C94" s="20">
        <f t="shared" si="1"/>
      </c>
      <c r="D94" s="5" t="str">
        <f>IF(Scoreboards!$E96="","ZZ",Scoreboards!$E96)</f>
        <v>ZZ</v>
      </c>
      <c r="E94" s="2">
        <f>IF(Scoreboards!$E96="","",MID(Scoreboards!$Q96,4,2))</f>
      </c>
      <c r="F94">
        <f>IF(Scoreboards!$E96="","",Scoreboards!$P96)</f>
      </c>
      <c r="G94" s="2">
        <f>IF(Scoreboards!$E96="","",Scoreboards!$F96)</f>
      </c>
      <c r="H94" s="18">
        <f>IF(ISNUMBER(Scoreboards!$I96),Scoreboards!$I96,"")</f>
      </c>
      <c r="K94">
        <f>IF(Scoreboards!$E96="",Scoreboards!O96,Scoreboards!O96)</f>
        <v>93</v>
      </c>
    </row>
    <row r="95" spans="3:11" ht="15.75" hidden="1">
      <c r="C95" s="20">
        <f t="shared" si="1"/>
      </c>
      <c r="D95" s="5" t="str">
        <f>IF(Scoreboards!$E97="","ZZ",Scoreboards!$E97)</f>
        <v>ZZ</v>
      </c>
      <c r="E95" s="2">
        <f>IF(Scoreboards!$E97="","",MID(Scoreboards!$Q97,4,2))</f>
      </c>
      <c r="F95">
        <f>IF(Scoreboards!$E97="","",Scoreboards!$P97)</f>
      </c>
      <c r="G95" s="2">
        <f>IF(Scoreboards!$E97="","",Scoreboards!$F97)</f>
      </c>
      <c r="H95" s="18">
        <f>IF(ISNUMBER(Scoreboards!$I97),Scoreboards!$I97,"")</f>
      </c>
      <c r="K95">
        <f>IF(Scoreboards!$E97="",Scoreboards!O97,Scoreboards!O97)</f>
        <v>94</v>
      </c>
    </row>
    <row r="96" spans="3:11" ht="15.75" hidden="1">
      <c r="C96" s="20">
        <f t="shared" si="1"/>
      </c>
      <c r="D96" s="5" t="str">
        <f>IF(Scoreboards!$E98="","ZZ",Scoreboards!$E98)</f>
        <v>ZZ</v>
      </c>
      <c r="E96" s="2">
        <f>IF(Scoreboards!$E98="","",MID(Scoreboards!$Q98,4,2))</f>
      </c>
      <c r="F96">
        <f>IF(Scoreboards!$E98="","",Scoreboards!$P98)</f>
      </c>
      <c r="G96" s="2">
        <f>IF(Scoreboards!$E98="","",Scoreboards!$F98)</f>
      </c>
      <c r="H96" s="18">
        <f>IF(ISNUMBER(Scoreboards!$I98),Scoreboards!$I98,"")</f>
      </c>
      <c r="K96">
        <f>IF(Scoreboards!$E98="",Scoreboards!O98,Scoreboards!O98)</f>
        <v>95</v>
      </c>
    </row>
    <row r="97" spans="3:11" ht="15.75" hidden="1">
      <c r="C97" s="20">
        <f t="shared" si="1"/>
      </c>
      <c r="D97" s="5" t="str">
        <f>IF(Scoreboards!$E99="","ZZ",Scoreboards!$E99)</f>
        <v>ZZ</v>
      </c>
      <c r="E97" s="2">
        <f>IF(Scoreboards!$E99="","",MID(Scoreboards!$Q99,4,2))</f>
      </c>
      <c r="F97">
        <f>IF(Scoreboards!$E99="","",Scoreboards!$P99)</f>
      </c>
      <c r="G97" s="2">
        <f>IF(Scoreboards!$E99="","",Scoreboards!$F99)</f>
      </c>
      <c r="H97" s="18">
        <f>IF(ISNUMBER(Scoreboards!$I99),Scoreboards!$I99,"")</f>
      </c>
      <c r="K97">
        <f>IF(Scoreboards!$E99="",Scoreboards!O99,Scoreboards!O99)</f>
        <v>96</v>
      </c>
    </row>
    <row r="98" spans="3:11" ht="15.75" hidden="1">
      <c r="C98" s="20">
        <f t="shared" si="1"/>
      </c>
      <c r="D98" s="5" t="str">
        <f>IF(Scoreboards!$E100="","ZZ",Scoreboards!$E100)</f>
        <v>ZZ</v>
      </c>
      <c r="E98" s="2">
        <f>IF(Scoreboards!$E100="","",MID(Scoreboards!$Q100,4,2))</f>
      </c>
      <c r="F98">
        <f>IF(Scoreboards!$E100="","",Scoreboards!$P100)</f>
      </c>
      <c r="G98" s="2">
        <f>IF(Scoreboards!$E100="","",Scoreboards!$F100)</f>
      </c>
      <c r="H98" s="18">
        <f>IF(ISNUMBER(Scoreboards!$I100),Scoreboards!$I100,"")</f>
      </c>
      <c r="K98">
        <f>IF(Scoreboards!$E100="",Scoreboards!O100,Scoreboards!O100)</f>
        <v>97</v>
      </c>
    </row>
    <row r="99" spans="3:11" ht="15.75" hidden="1">
      <c r="C99" s="20">
        <f t="shared" si="1"/>
      </c>
      <c r="D99" s="5" t="str">
        <f>IF(Scoreboards!$E101="","ZZ",Scoreboards!$E101)</f>
        <v>ZZ</v>
      </c>
      <c r="E99" s="2">
        <f>IF(Scoreboards!$E101="","",MID(Scoreboards!$Q101,4,2))</f>
      </c>
      <c r="F99">
        <f>IF(Scoreboards!$E101="","",Scoreboards!$P101)</f>
      </c>
      <c r="G99" s="2">
        <f>IF(Scoreboards!$E101="","",Scoreboards!$F101)</f>
      </c>
      <c r="H99" s="18">
        <f>IF(ISNUMBER(Scoreboards!$I101),Scoreboards!$I101,"")</f>
      </c>
      <c r="K99">
        <f>IF(Scoreboards!$E101="",Scoreboards!O101,Scoreboards!O101)</f>
        <v>98</v>
      </c>
    </row>
    <row r="100" spans="3:11" ht="15.75" hidden="1">
      <c r="C100" s="20">
        <f t="shared" si="1"/>
      </c>
      <c r="D100" s="5" t="str">
        <f>IF(Scoreboards!$E102="","ZZ",Scoreboards!$E102)</f>
        <v>ZZ</v>
      </c>
      <c r="E100" s="2">
        <f>IF(Scoreboards!$E102="","",MID(Scoreboards!$Q102,4,2))</f>
      </c>
      <c r="F100">
        <f>IF(Scoreboards!$E102="","",Scoreboards!$P102)</f>
      </c>
      <c r="G100" s="2">
        <f>IF(Scoreboards!$E102="","",Scoreboards!$F102)</f>
      </c>
      <c r="H100" s="18">
        <f>IF(ISNUMBER(Scoreboards!$I102),Scoreboards!$I102,"")</f>
      </c>
      <c r="K100">
        <f>IF(Scoreboards!$E102="",Scoreboards!O102,Scoreboards!O102)</f>
        <v>99</v>
      </c>
    </row>
    <row r="101" spans="3:11" ht="15.75" hidden="1">
      <c r="C101" s="20">
        <f t="shared" si="1"/>
      </c>
      <c r="D101" s="5" t="str">
        <f>IF(Scoreboards!$E103="","ZZ",Scoreboards!$E103)</f>
        <v>ZZ</v>
      </c>
      <c r="E101" s="2">
        <f>IF(Scoreboards!$E103="","",MID(Scoreboards!$Q103,4,2))</f>
      </c>
      <c r="F101">
        <f>IF(Scoreboards!$E103="","",Scoreboards!$P103)</f>
      </c>
      <c r="G101" s="2">
        <f>IF(Scoreboards!$E103="","",Scoreboards!$F103)</f>
      </c>
      <c r="H101" s="18">
        <f>IF(ISNUMBER(Scoreboards!$I103),Scoreboards!$I103,"")</f>
      </c>
      <c r="K101">
        <f>IF(Scoreboards!$E103="",Scoreboards!O103,Scoreboards!O103)</f>
        <v>100</v>
      </c>
    </row>
    <row r="102" spans="3:11" ht="15.75" hidden="1">
      <c r="C102" s="20">
        <f t="shared" si="1"/>
      </c>
      <c r="D102" s="5" t="str">
        <f>IF(Scoreboards!$E104="","ZZ",Scoreboards!$E104)</f>
        <v>ZZ</v>
      </c>
      <c r="E102" s="2">
        <f>IF(Scoreboards!$E104="","",MID(Scoreboards!$Q104,4,2))</f>
      </c>
      <c r="F102">
        <f>IF(Scoreboards!$E104="","",Scoreboards!$P104)</f>
      </c>
      <c r="G102" s="2">
        <f>IF(Scoreboards!$E104="","",Scoreboards!$F104)</f>
      </c>
      <c r="H102" s="18">
        <f>IF(ISNUMBER(Scoreboards!$I104),Scoreboards!$I104,"")</f>
      </c>
      <c r="K102">
        <f>IF(Scoreboards!$E104="",Scoreboards!O104,Scoreboards!O104)</f>
        <v>101</v>
      </c>
    </row>
    <row r="103" spans="3:11" ht="15.75" hidden="1">
      <c r="C103" s="20">
        <f t="shared" si="1"/>
      </c>
      <c r="D103" s="5" t="str">
        <f>IF(Scoreboards!$E105="","ZZ",Scoreboards!$E105)</f>
        <v>ZZ</v>
      </c>
      <c r="E103" s="2">
        <f>IF(Scoreboards!$E105="","",MID(Scoreboards!$Q105,4,2))</f>
      </c>
      <c r="F103">
        <f>IF(Scoreboards!$E105="","",Scoreboards!$P105)</f>
      </c>
      <c r="G103" s="2">
        <f>IF(Scoreboards!$E105="","",Scoreboards!$F105)</f>
      </c>
      <c r="H103" s="18">
        <f>IF(ISNUMBER(Scoreboards!$I105),Scoreboards!$I105,"")</f>
      </c>
      <c r="K103">
        <f>IF(Scoreboards!$E105="",Scoreboards!O105,Scoreboards!O105)</f>
        <v>102</v>
      </c>
    </row>
    <row r="104" spans="3:11" ht="15.75" hidden="1">
      <c r="C104" s="20">
        <f t="shared" si="1"/>
      </c>
      <c r="D104" s="5" t="str">
        <f>IF(Scoreboards!$E106="","ZZ",Scoreboards!$E106)</f>
        <v>ZZ</v>
      </c>
      <c r="E104" s="2">
        <f>IF(Scoreboards!$E106="","",MID(Scoreboards!$Q106,4,2))</f>
      </c>
      <c r="F104">
        <f>IF(Scoreboards!$E106="","",Scoreboards!$P106)</f>
      </c>
      <c r="G104" s="2">
        <f>IF(Scoreboards!$E106="","",Scoreboards!$F106)</f>
      </c>
      <c r="H104" s="18">
        <f>IF(ISNUMBER(Scoreboards!$I106),Scoreboards!$I106,"")</f>
      </c>
      <c r="K104">
        <f>IF(Scoreboards!$E106="",Scoreboards!O106,Scoreboards!O106)</f>
        <v>103</v>
      </c>
    </row>
    <row r="105" spans="3:11" ht="15.75" hidden="1">
      <c r="C105" s="20">
        <f t="shared" si="1"/>
      </c>
      <c r="D105" s="5" t="str">
        <f>IF(Scoreboards!$E107="","ZZ",Scoreboards!$E107)</f>
        <v>ZZ</v>
      </c>
      <c r="E105" s="2">
        <f>IF(Scoreboards!$E107="","",MID(Scoreboards!$Q107,4,2))</f>
      </c>
      <c r="F105">
        <f>IF(Scoreboards!$E107="","",Scoreboards!$P107)</f>
      </c>
      <c r="G105" s="2">
        <f>IF(Scoreboards!$E107="","",Scoreboards!$F107)</f>
      </c>
      <c r="H105" s="18">
        <f>IF(ISNUMBER(Scoreboards!$I107),Scoreboards!$I107,"")</f>
      </c>
      <c r="K105">
        <f>IF(Scoreboards!$E107="",Scoreboards!O107,Scoreboards!O107)</f>
        <v>104</v>
      </c>
    </row>
    <row r="106" spans="3:11" ht="15.75" hidden="1">
      <c r="C106" s="20">
        <f t="shared" si="1"/>
      </c>
      <c r="D106" s="5" t="str">
        <f>IF(Scoreboards!$E108="","ZZ",Scoreboards!$E108)</f>
        <v>ZZ</v>
      </c>
      <c r="E106" s="2">
        <f>IF(Scoreboards!$E108="","",MID(Scoreboards!$Q108,4,2))</f>
      </c>
      <c r="F106">
        <f>IF(Scoreboards!$E108="","",Scoreboards!$P108)</f>
      </c>
      <c r="G106" s="2">
        <f>IF(Scoreboards!$E108="","",Scoreboards!$F108)</f>
      </c>
      <c r="H106" s="18">
        <f>IF(ISNUMBER(Scoreboards!$I108),Scoreboards!$I108,"")</f>
      </c>
      <c r="K106">
        <f>IF(Scoreboards!$E108="",Scoreboards!O108,Scoreboards!O108)</f>
        <v>105</v>
      </c>
    </row>
    <row r="107" spans="3:11" ht="15.75" hidden="1">
      <c r="C107" s="20">
        <f t="shared" si="1"/>
      </c>
      <c r="D107" s="5" t="str">
        <f>IF(Scoreboards!$E109="","ZZ",Scoreboards!$E109)</f>
        <v>ZZ</v>
      </c>
      <c r="E107" s="2">
        <f>IF(Scoreboards!$E109="","",MID(Scoreboards!$Q109,4,2))</f>
      </c>
      <c r="F107">
        <f>IF(Scoreboards!$E109="","",Scoreboards!$P109)</f>
      </c>
      <c r="G107" s="2">
        <f>IF(Scoreboards!$E109="","",Scoreboards!$F109)</f>
      </c>
      <c r="H107" s="18">
        <f>IF(ISNUMBER(Scoreboards!$I109),Scoreboards!$I109,"")</f>
      </c>
      <c r="K107">
        <f>IF(Scoreboards!$E109="",Scoreboards!O109,Scoreboards!O109)</f>
        <v>106</v>
      </c>
    </row>
    <row r="108" spans="3:11" ht="15.75" hidden="1">
      <c r="C108" s="20">
        <f t="shared" si="1"/>
      </c>
      <c r="D108" s="5" t="str">
        <f>IF(Scoreboards!$E110="","ZZ",Scoreboards!$E110)</f>
        <v>ZZ</v>
      </c>
      <c r="E108" s="2">
        <f>IF(Scoreboards!$E110="","",MID(Scoreboards!$Q110,4,2))</f>
      </c>
      <c r="F108">
        <f>IF(Scoreboards!$E110="","",Scoreboards!$P110)</f>
      </c>
      <c r="G108" s="2">
        <f>IF(Scoreboards!$E110="","",Scoreboards!$F110)</f>
      </c>
      <c r="H108" s="18">
        <f>IF(ISNUMBER(Scoreboards!$I110),Scoreboards!$I110,"")</f>
      </c>
      <c r="K108">
        <f>IF(Scoreboards!$E110="",Scoreboards!O110,Scoreboards!O110)</f>
        <v>107</v>
      </c>
    </row>
    <row r="109" spans="3:11" ht="15.75" hidden="1">
      <c r="C109" s="20">
        <f t="shared" si="1"/>
      </c>
      <c r="D109" s="5" t="str">
        <f>IF(Scoreboards!$E111="","ZZ",Scoreboards!$E111)</f>
        <v>ZZ</v>
      </c>
      <c r="E109" s="2">
        <f>IF(Scoreboards!$E111="","",MID(Scoreboards!$Q111,4,2))</f>
      </c>
      <c r="F109">
        <f>IF(Scoreboards!$E111="","",Scoreboards!$P111)</f>
      </c>
      <c r="G109" s="2">
        <f>IF(Scoreboards!$E111="","",Scoreboards!$F111)</f>
      </c>
      <c r="H109" s="18">
        <f>IF(ISNUMBER(Scoreboards!$I111),Scoreboards!$I111,"")</f>
      </c>
      <c r="K109">
        <f>IF(Scoreboards!$E111="",Scoreboards!O111,Scoreboards!O111)</f>
        <v>108</v>
      </c>
    </row>
    <row r="110" spans="3:11" ht="15.75" hidden="1">
      <c r="C110" s="20">
        <f t="shared" si="1"/>
      </c>
      <c r="D110" s="5" t="str">
        <f>IF(Scoreboards!$E112="","ZZ",Scoreboards!$E112)</f>
        <v>ZZ</v>
      </c>
      <c r="E110" s="2">
        <f>IF(Scoreboards!$E112="","",MID(Scoreboards!$Q112,4,2))</f>
      </c>
      <c r="F110">
        <f>IF(Scoreboards!$E112="","",Scoreboards!$P112)</f>
      </c>
      <c r="G110" s="2">
        <f>IF(Scoreboards!$E112="","",Scoreboards!$F112)</f>
      </c>
      <c r="H110" s="18">
        <f>IF(ISNUMBER(Scoreboards!$I112),Scoreboards!$I112,"")</f>
      </c>
      <c r="K110">
        <f>IF(Scoreboards!$E112="",Scoreboards!O112,Scoreboards!O112)</f>
        <v>109</v>
      </c>
    </row>
    <row r="111" spans="3:11" ht="15.75" hidden="1">
      <c r="C111" s="20">
        <f t="shared" si="1"/>
      </c>
      <c r="D111" s="5" t="str">
        <f>IF(Scoreboards!$E113="","ZZ",Scoreboards!$E113)</f>
        <v>ZZ</v>
      </c>
      <c r="E111" s="2">
        <f>IF(Scoreboards!$E113="","",MID(Scoreboards!$Q113,4,2))</f>
      </c>
      <c r="F111">
        <f>IF(Scoreboards!$E113="","",Scoreboards!$P113)</f>
      </c>
      <c r="G111" s="2">
        <f>IF(Scoreboards!$E113="","",Scoreboards!$F113)</f>
      </c>
      <c r="H111" s="18">
        <f>IF(ISNUMBER(Scoreboards!$I113),Scoreboards!$I113,"")</f>
      </c>
      <c r="K111">
        <f>IF(Scoreboards!$E113="",Scoreboards!O113,Scoreboards!O113)</f>
        <v>110</v>
      </c>
    </row>
    <row r="112" spans="3:11" ht="15.75" hidden="1">
      <c r="C112" s="20">
        <f t="shared" si="1"/>
      </c>
      <c r="D112" s="5" t="str">
        <f>IF(Scoreboards!$E114="","ZZ",Scoreboards!$E114)</f>
        <v>ZZ</v>
      </c>
      <c r="E112" s="2">
        <f>IF(Scoreboards!$E114="","",MID(Scoreboards!$Q114,4,2))</f>
      </c>
      <c r="F112">
        <f>IF(Scoreboards!$E114="","",Scoreboards!$P114)</f>
      </c>
      <c r="G112" s="2">
        <f>IF(Scoreboards!$E114="","",Scoreboards!$F114)</f>
      </c>
      <c r="H112" s="18">
        <f>IF(ISNUMBER(Scoreboards!$I114),Scoreboards!$I114,"")</f>
      </c>
      <c r="K112">
        <f>IF(Scoreboards!$E114="",Scoreboards!O114,Scoreboards!O114)</f>
        <v>111</v>
      </c>
    </row>
    <row r="113" spans="3:11" ht="15.75" hidden="1">
      <c r="C113" s="20">
        <f t="shared" si="1"/>
      </c>
      <c r="D113" s="5" t="str">
        <f>IF(Scoreboards!$E115="","ZZ",Scoreboards!$E115)</f>
        <v>ZZ</v>
      </c>
      <c r="E113" s="2">
        <f>IF(Scoreboards!$E115="","",MID(Scoreboards!$Q115,4,2))</f>
      </c>
      <c r="F113">
        <f>IF(Scoreboards!$E115="","",Scoreboards!$P115)</f>
      </c>
      <c r="G113" s="2">
        <f>IF(Scoreboards!$E115="","",Scoreboards!$F115)</f>
      </c>
      <c r="H113" s="18">
        <f>IF(ISNUMBER(Scoreboards!$I115),Scoreboards!$I115,"")</f>
      </c>
      <c r="K113">
        <f>IF(Scoreboards!$E115="",Scoreboards!O115,Scoreboards!O115)</f>
        <v>112</v>
      </c>
    </row>
    <row r="114" spans="3:11" ht="15.75" hidden="1">
      <c r="C114" s="20">
        <f t="shared" si="1"/>
      </c>
      <c r="D114" s="5" t="str">
        <f>IF(Scoreboards!$E116="","ZZ",Scoreboards!$E116)</f>
        <v>ZZ</v>
      </c>
      <c r="E114" s="2">
        <f>IF(Scoreboards!$E116="","",MID(Scoreboards!$Q116,4,2))</f>
      </c>
      <c r="F114">
        <f>IF(Scoreboards!$E116="","",Scoreboards!$P116)</f>
      </c>
      <c r="G114" s="2">
        <f>IF(Scoreboards!$E116="","",Scoreboards!$F116)</f>
      </c>
      <c r="H114" s="18">
        <f>IF(ISNUMBER(Scoreboards!$I116),Scoreboards!$I116,"")</f>
      </c>
      <c r="K114">
        <f>IF(Scoreboards!$E116="",Scoreboards!O116,Scoreboards!O116)</f>
        <v>113</v>
      </c>
    </row>
    <row r="115" spans="3:11" ht="15.75" hidden="1">
      <c r="C115" s="20">
        <f t="shared" si="1"/>
      </c>
      <c r="D115" s="5" t="str">
        <f>IF(Scoreboards!$E117="","ZZ",Scoreboards!$E117)</f>
        <v>ZZ</v>
      </c>
      <c r="E115" s="2">
        <f>IF(Scoreboards!$E117="","",MID(Scoreboards!$Q117,4,2))</f>
      </c>
      <c r="F115">
        <f>IF(Scoreboards!$E117="","",Scoreboards!$P117)</f>
      </c>
      <c r="G115" s="2">
        <f>IF(Scoreboards!$E117="","",Scoreboards!$F117)</f>
      </c>
      <c r="H115" s="18">
        <f>IF(ISNUMBER(Scoreboards!$I117),Scoreboards!$I117,"")</f>
      </c>
      <c r="K115">
        <f>IF(Scoreboards!$E117="",Scoreboards!O117,Scoreboards!O117)</f>
        <v>114</v>
      </c>
    </row>
    <row r="116" spans="3:11" ht="15.75" hidden="1">
      <c r="C116" s="20">
        <f t="shared" si="1"/>
      </c>
      <c r="D116" s="5" t="str">
        <f>IF(Scoreboards!$E118="","ZZ",Scoreboards!$E118)</f>
        <v>ZZ</v>
      </c>
      <c r="E116" s="2">
        <f>IF(Scoreboards!$E118="","",MID(Scoreboards!$Q118,4,2))</f>
      </c>
      <c r="F116">
        <f>IF(Scoreboards!$E118="","",Scoreboards!$P118)</f>
      </c>
      <c r="G116" s="2">
        <f>IF(Scoreboards!$E118="","",Scoreboards!$F118)</f>
      </c>
      <c r="H116" s="18">
        <f>IF(ISNUMBER(Scoreboards!$I118),Scoreboards!$I118,"")</f>
      </c>
      <c r="K116">
        <f>IF(Scoreboards!$E118="",Scoreboards!O118,Scoreboards!O118)</f>
        <v>115</v>
      </c>
    </row>
    <row r="117" spans="3:11" ht="15.75" hidden="1">
      <c r="C117" s="20">
        <f t="shared" si="1"/>
      </c>
      <c r="D117" s="5" t="str">
        <f>IF(Scoreboards!$E119="","ZZ",Scoreboards!$E119)</f>
        <v>ZZ</v>
      </c>
      <c r="E117" s="2">
        <f>IF(Scoreboards!$E119="","",MID(Scoreboards!$Q119,4,2))</f>
      </c>
      <c r="F117">
        <f>IF(Scoreboards!$E119="","",Scoreboards!$P119)</f>
      </c>
      <c r="G117" s="2">
        <f>IF(Scoreboards!$E119="","",Scoreboards!$F119)</f>
      </c>
      <c r="H117" s="18">
        <f>IF(ISNUMBER(Scoreboards!$I119),Scoreboards!$I119,"")</f>
      </c>
      <c r="K117">
        <f>IF(Scoreboards!$E119="",Scoreboards!O119,Scoreboards!O119)</f>
        <v>116</v>
      </c>
    </row>
    <row r="118" spans="3:11" ht="15.75" hidden="1">
      <c r="C118" s="20">
        <f t="shared" si="1"/>
      </c>
      <c r="D118" s="5" t="str">
        <f>IF(Scoreboards!$E120="","ZZ",Scoreboards!$E120)</f>
        <v>ZZ</v>
      </c>
      <c r="E118" s="2">
        <f>IF(Scoreboards!$E120="","",MID(Scoreboards!$Q120,4,2))</f>
      </c>
      <c r="F118">
        <f>IF(Scoreboards!$E120="","",Scoreboards!$P120)</f>
      </c>
      <c r="G118" s="2">
        <f>IF(Scoreboards!$E120="","",Scoreboards!$F120)</f>
      </c>
      <c r="H118" s="18">
        <f>IF(ISNUMBER(Scoreboards!$I120),Scoreboards!$I120,"")</f>
      </c>
      <c r="K118">
        <f>IF(Scoreboards!$E120="",Scoreboards!O120,Scoreboards!O120)</f>
        <v>117</v>
      </c>
    </row>
    <row r="119" spans="3:11" ht="15.75" hidden="1">
      <c r="C119" s="20">
        <f t="shared" si="1"/>
      </c>
      <c r="D119" s="5" t="str">
        <f>IF(Scoreboards!$E121="","ZZ",Scoreboards!$E121)</f>
        <v>ZZ</v>
      </c>
      <c r="E119" s="2">
        <f>IF(Scoreboards!$E121="","",MID(Scoreboards!$Q121,4,2))</f>
      </c>
      <c r="F119">
        <f>IF(Scoreboards!$E121="","",Scoreboards!$P121)</f>
      </c>
      <c r="G119" s="2">
        <f>IF(Scoreboards!$E121="","",Scoreboards!$F121)</f>
      </c>
      <c r="H119" s="18">
        <f>IF(ISNUMBER(Scoreboards!$I121),Scoreboards!$I121,"")</f>
      </c>
      <c r="K119">
        <f>IF(Scoreboards!$E121="",Scoreboards!O121,Scoreboards!O121)</f>
        <v>118</v>
      </c>
    </row>
    <row r="120" spans="3:11" ht="15.75" hidden="1">
      <c r="C120" s="20">
        <f t="shared" si="1"/>
      </c>
      <c r="D120" s="5" t="str">
        <f>IF(Scoreboards!$E122="","ZZ",Scoreboards!$E122)</f>
        <v>ZZ</v>
      </c>
      <c r="E120" s="2">
        <f>IF(Scoreboards!$E122="","",MID(Scoreboards!$Q122,4,2))</f>
      </c>
      <c r="F120">
        <f>IF(Scoreboards!$E122="","",Scoreboards!$P122)</f>
      </c>
      <c r="G120" s="2">
        <f>IF(Scoreboards!$E122="","",Scoreboards!$F122)</f>
      </c>
      <c r="H120" s="18">
        <f>IF(ISNUMBER(Scoreboards!$I122),Scoreboards!$I122,"")</f>
      </c>
      <c r="K120">
        <f>IF(Scoreboards!$E122="",Scoreboards!O122,Scoreboards!O122)</f>
        <v>119</v>
      </c>
    </row>
    <row r="121" spans="3:11" ht="15.75" hidden="1">
      <c r="C121" s="20">
        <f t="shared" si="1"/>
      </c>
      <c r="D121" s="5" t="str">
        <f>IF(Scoreboards!$E123="","ZZ",Scoreboards!$E123)</f>
        <v>ZZ</v>
      </c>
      <c r="E121" s="2">
        <f>IF(Scoreboards!$E123="","",MID(Scoreboards!$Q123,4,2))</f>
      </c>
      <c r="F121">
        <f>IF(Scoreboards!$E123="","",Scoreboards!$P123)</f>
      </c>
      <c r="G121" s="2">
        <f>IF(Scoreboards!$E123="","",Scoreboards!$F123)</f>
      </c>
      <c r="H121" s="18">
        <f>IF(ISNUMBER(Scoreboards!$I123),Scoreboards!$I123,"")</f>
      </c>
      <c r="K121">
        <f>IF(Scoreboards!$E123="",Scoreboards!O123,Scoreboards!O123)</f>
        <v>120</v>
      </c>
    </row>
    <row r="122" spans="3:11" ht="15.75" hidden="1">
      <c r="C122" s="20">
        <f t="shared" si="1"/>
      </c>
      <c r="D122" s="5" t="str">
        <f>IF(Scoreboards!$E124="","ZZ",Scoreboards!$E124)</f>
        <v>ZZ</v>
      </c>
      <c r="E122" s="2">
        <f>IF(Scoreboards!$E124="","",MID(Scoreboards!$Q124,4,2))</f>
      </c>
      <c r="F122">
        <f>IF(Scoreboards!$E124="","",Scoreboards!$P124)</f>
      </c>
      <c r="G122" s="2">
        <f>IF(Scoreboards!$E124="","",Scoreboards!$F124)</f>
      </c>
      <c r="H122" s="18">
        <f>IF(ISNUMBER(Scoreboards!$I124),Scoreboards!$I124,"")</f>
      </c>
      <c r="K122">
        <f>IF(Scoreboards!$E124="",Scoreboards!O124,Scoreboards!O124)</f>
        <v>121</v>
      </c>
    </row>
    <row r="123" spans="3:11" ht="15.75" hidden="1">
      <c r="C123" s="20">
        <f t="shared" si="1"/>
      </c>
      <c r="D123" s="5" t="str">
        <f>IF(Scoreboards!$E125="","ZZ",Scoreboards!$E125)</f>
        <v>ZZ</v>
      </c>
      <c r="E123" s="2">
        <f>IF(Scoreboards!$E125="","",MID(Scoreboards!$Q125,4,2))</f>
      </c>
      <c r="F123">
        <f>IF(Scoreboards!$E125="","",Scoreboards!$P125)</f>
      </c>
      <c r="G123" s="2">
        <f>IF(Scoreboards!$E125="","",Scoreboards!$F125)</f>
      </c>
      <c r="H123" s="18">
        <f>IF(ISNUMBER(Scoreboards!$I125),Scoreboards!$I125,"")</f>
      </c>
      <c r="K123">
        <f>IF(Scoreboards!$E125="",Scoreboards!O125,Scoreboards!O125)</f>
        <v>122</v>
      </c>
    </row>
    <row r="124" spans="3:11" ht="15.75" hidden="1">
      <c r="C124" s="20">
        <f t="shared" si="1"/>
      </c>
      <c r="D124" s="5" t="str">
        <f>IF(Scoreboards!$E126="","ZZ",Scoreboards!$E126)</f>
        <v>ZZ</v>
      </c>
      <c r="E124" s="2">
        <f>IF(Scoreboards!$E126="","",MID(Scoreboards!$Q126,4,2))</f>
      </c>
      <c r="F124">
        <f>IF(Scoreboards!$E126="","",Scoreboards!$P126)</f>
      </c>
      <c r="G124" s="2">
        <f>IF(Scoreboards!$E126="","",Scoreboards!$F126)</f>
      </c>
      <c r="H124" s="18">
        <f>IF(ISNUMBER(Scoreboards!$I126),Scoreboards!$I126,"")</f>
      </c>
      <c r="K124">
        <f>IF(Scoreboards!$E126="",Scoreboards!O126,Scoreboards!O126)</f>
        <v>123</v>
      </c>
    </row>
    <row r="125" spans="3:11" ht="15.75" hidden="1">
      <c r="C125" s="20">
        <f t="shared" si="1"/>
      </c>
      <c r="D125" s="5" t="str">
        <f>IF(Scoreboards!$E127="","ZZ",Scoreboards!$E127)</f>
        <v>ZZ</v>
      </c>
      <c r="E125" s="2">
        <f>IF(Scoreboards!$E127="","",MID(Scoreboards!$Q127,4,2))</f>
      </c>
      <c r="F125">
        <f>IF(Scoreboards!$E127="","",Scoreboards!$P127)</f>
      </c>
      <c r="G125" s="2">
        <f>IF(Scoreboards!$E127="","",Scoreboards!$F127)</f>
      </c>
      <c r="H125" s="18">
        <f>IF(ISNUMBER(Scoreboards!$I127),Scoreboards!$I127,"")</f>
      </c>
      <c r="K125">
        <f>IF(Scoreboards!$E127="",Scoreboards!O127,Scoreboards!O127)</f>
        <v>124</v>
      </c>
    </row>
    <row r="126" spans="3:11" ht="15.75" hidden="1">
      <c r="C126" s="20">
        <f t="shared" si="1"/>
      </c>
      <c r="D126" s="5" t="str">
        <f>IF(Scoreboards!$E128="","ZZ",Scoreboards!$E128)</f>
        <v>ZZ</v>
      </c>
      <c r="E126" s="2">
        <f>IF(Scoreboards!$E128="","",MID(Scoreboards!$Q128,4,2))</f>
      </c>
      <c r="F126">
        <f>IF(Scoreboards!$E128="","",Scoreboards!$P128)</f>
      </c>
      <c r="G126" s="2">
        <f>IF(Scoreboards!$E128="","",Scoreboards!$F128)</f>
      </c>
      <c r="H126" s="18">
        <f>IF(ISNUMBER(Scoreboards!$I128),Scoreboards!$I128,"")</f>
      </c>
      <c r="K126">
        <f>IF(Scoreboards!$E128="",Scoreboards!O128,Scoreboards!O128)</f>
        <v>125</v>
      </c>
    </row>
    <row r="127" spans="3:11" ht="15.75" hidden="1">
      <c r="C127" s="20">
        <f t="shared" si="1"/>
      </c>
      <c r="D127" s="5" t="str">
        <f>IF(Scoreboards!$E129="","ZZ",Scoreboards!$E129)</f>
        <v>ZZ</v>
      </c>
      <c r="E127" s="2">
        <f>IF(Scoreboards!$E129="","",MID(Scoreboards!$Q129,4,2))</f>
      </c>
      <c r="F127">
        <f>IF(Scoreboards!$E129="","",Scoreboards!$P129)</f>
      </c>
      <c r="G127" s="2">
        <f>IF(Scoreboards!$E129="","",Scoreboards!$F129)</f>
      </c>
      <c r="H127" s="18">
        <f>IF(ISNUMBER(Scoreboards!$I129),Scoreboards!$I129,"")</f>
      </c>
      <c r="K127">
        <f>IF(Scoreboards!$E129="",Scoreboards!O129,Scoreboards!O129)</f>
        <v>126</v>
      </c>
    </row>
    <row r="128" spans="3:11" ht="15.75" hidden="1">
      <c r="C128" s="20">
        <f t="shared" si="1"/>
      </c>
      <c r="D128" s="5" t="str">
        <f>IF(Scoreboards!$E130="","ZZ",Scoreboards!$E130)</f>
        <v>ZZ</v>
      </c>
      <c r="E128" s="2">
        <f>IF(Scoreboards!$E130="","",MID(Scoreboards!$Q130,4,2))</f>
      </c>
      <c r="F128">
        <f>IF(Scoreboards!$E130="","",Scoreboards!$P130)</f>
      </c>
      <c r="G128" s="2">
        <f>IF(Scoreboards!$E130="","",Scoreboards!$F130)</f>
      </c>
      <c r="H128" s="18">
        <f>IF(ISNUMBER(Scoreboards!$I130),Scoreboards!$I130,"")</f>
      </c>
      <c r="K128">
        <f>IF(Scoreboards!$E130="",Scoreboards!O130,Scoreboards!O130)</f>
        <v>127</v>
      </c>
    </row>
    <row r="129" spans="3:11" ht="15.75" hidden="1">
      <c r="C129" s="20">
        <f t="shared" si="1"/>
      </c>
      <c r="D129" s="5" t="str">
        <f>IF(Scoreboards!$E131="","ZZ",Scoreboards!$E131)</f>
        <v>ZZ</v>
      </c>
      <c r="E129" s="2">
        <f>IF(Scoreboards!$E131="","",MID(Scoreboards!$Q131,4,2))</f>
      </c>
      <c r="F129">
        <f>IF(Scoreboards!$E131="","",Scoreboards!$P131)</f>
      </c>
      <c r="G129" s="2">
        <f>IF(Scoreboards!$E131="","",Scoreboards!$F131)</f>
      </c>
      <c r="H129" s="18">
        <f>IF(ISNUMBER(Scoreboards!$I131),Scoreboards!$I131,"")</f>
      </c>
      <c r="K129">
        <f>IF(Scoreboards!$E131="",Scoreboards!O131,Scoreboards!O131)</f>
        <v>128</v>
      </c>
    </row>
    <row r="130" spans="3:11" ht="15.75" hidden="1">
      <c r="C130" s="20">
        <f t="shared" si="1"/>
      </c>
      <c r="D130" s="5" t="str">
        <f>IF(Scoreboards!$E132="","ZZ",Scoreboards!$E132)</f>
        <v>ZZ</v>
      </c>
      <c r="E130" s="2">
        <f>IF(Scoreboards!$E132="","",MID(Scoreboards!$Q132,4,2))</f>
      </c>
      <c r="F130">
        <f>IF(Scoreboards!$E132="","",Scoreboards!$P132)</f>
      </c>
      <c r="G130" s="2">
        <f>IF(Scoreboards!$E132="","",Scoreboards!$F132)</f>
      </c>
      <c r="H130" s="18">
        <f>IF(ISNUMBER(Scoreboards!$I132),Scoreboards!$I132,"")</f>
      </c>
      <c r="K130">
        <f>IF(Scoreboards!$E132="",Scoreboards!O132,Scoreboards!O132)</f>
        <v>129</v>
      </c>
    </row>
    <row r="131" spans="3:11" ht="15.75" hidden="1">
      <c r="C131" s="20">
        <f aca="true" t="shared" si="2" ref="C131:C162">IF(ISNUMBER(H131),"$","")</f>
      </c>
      <c r="D131" s="5" t="str">
        <f>IF(Scoreboards!$E133="","ZZ",Scoreboards!$E133)</f>
        <v>ZZ</v>
      </c>
      <c r="E131" s="2">
        <f>IF(Scoreboards!$E133="","",MID(Scoreboards!$Q133,4,2))</f>
      </c>
      <c r="F131">
        <f>IF(Scoreboards!$E133="","",Scoreboards!$P133)</f>
      </c>
      <c r="G131" s="2">
        <f>IF(Scoreboards!$E133="","",Scoreboards!$F133)</f>
      </c>
      <c r="H131" s="18">
        <f>IF(ISNUMBER(Scoreboards!$I133),Scoreboards!$I133,"")</f>
      </c>
      <c r="K131">
        <f>IF(Scoreboards!$E133="",Scoreboards!O133,Scoreboards!O133)</f>
        <v>130</v>
      </c>
    </row>
    <row r="132" spans="3:11" ht="15.75" hidden="1">
      <c r="C132" s="20">
        <f t="shared" si="2"/>
      </c>
      <c r="D132" s="5" t="str">
        <f>IF(Scoreboards!$E134="","ZZ",Scoreboards!$E134)</f>
        <v>ZZ</v>
      </c>
      <c r="E132" s="2">
        <f>IF(Scoreboards!$E134="","",MID(Scoreboards!$Q134,4,2))</f>
      </c>
      <c r="F132">
        <f>IF(Scoreboards!$E134="","",Scoreboards!$P134)</f>
      </c>
      <c r="G132" s="2">
        <f>IF(Scoreboards!$E134="","",Scoreboards!$F134)</f>
      </c>
      <c r="H132" s="18">
        <f>IF(ISNUMBER(Scoreboards!$I134),Scoreboards!$I134,"")</f>
      </c>
      <c r="K132">
        <f>IF(Scoreboards!$E134="",Scoreboards!O134,Scoreboards!O134)</f>
        <v>131</v>
      </c>
    </row>
    <row r="133" spans="3:11" ht="15.75" hidden="1">
      <c r="C133" s="20">
        <f t="shared" si="2"/>
      </c>
      <c r="D133" s="5" t="str">
        <f>IF(Scoreboards!$E135="","ZZ",Scoreboards!$E135)</f>
        <v>ZZ</v>
      </c>
      <c r="E133" s="2">
        <f>IF(Scoreboards!$E135="","",MID(Scoreboards!$Q135,4,2))</f>
      </c>
      <c r="F133">
        <f>IF(Scoreboards!$E135="","",Scoreboards!$P135)</f>
      </c>
      <c r="G133" s="2">
        <f>IF(Scoreboards!$E135="","",Scoreboards!$F135)</f>
      </c>
      <c r="H133" s="18">
        <f>IF(ISNUMBER(Scoreboards!$I135),Scoreboards!$I135,"")</f>
      </c>
      <c r="K133">
        <f>IF(Scoreboards!$E135="",Scoreboards!O135,Scoreboards!O135)</f>
        <v>132</v>
      </c>
    </row>
    <row r="134" spans="3:11" ht="15.75" hidden="1">
      <c r="C134" s="20">
        <f t="shared" si="2"/>
      </c>
      <c r="D134" s="5" t="str">
        <f>IF(Scoreboards!$E136="","ZZ",Scoreboards!$E136)</f>
        <v>ZZ</v>
      </c>
      <c r="E134" s="2">
        <f>IF(Scoreboards!$E136="","",MID(Scoreboards!$Q136,4,2))</f>
      </c>
      <c r="F134">
        <f>IF(Scoreboards!$E136="","",Scoreboards!$P136)</f>
      </c>
      <c r="G134" s="2">
        <f>IF(Scoreboards!$E136="","",Scoreboards!$F136)</f>
      </c>
      <c r="H134" s="18">
        <f>IF(ISNUMBER(Scoreboards!$I136),Scoreboards!$I136,"")</f>
      </c>
      <c r="K134">
        <f>IF(Scoreboards!$E136="",Scoreboards!O136,Scoreboards!O136)</f>
        <v>133</v>
      </c>
    </row>
    <row r="135" spans="3:11" ht="15.75" hidden="1">
      <c r="C135" s="20">
        <f t="shared" si="2"/>
      </c>
      <c r="D135" s="5" t="str">
        <f>IF(Scoreboards!$E137="","ZZ",Scoreboards!$E137)</f>
        <v>ZZ</v>
      </c>
      <c r="E135" s="2">
        <f>IF(Scoreboards!$E137="","",MID(Scoreboards!$Q137,4,2))</f>
      </c>
      <c r="F135">
        <f>IF(Scoreboards!$E137="","",Scoreboards!$P137)</f>
      </c>
      <c r="G135" s="2">
        <f>IF(Scoreboards!$E137="","",Scoreboards!$F137)</f>
      </c>
      <c r="H135" s="18">
        <f>IF(ISNUMBER(Scoreboards!$I137),Scoreboards!$I137,"")</f>
      </c>
      <c r="K135">
        <f>IF(Scoreboards!$E137="",Scoreboards!O137,Scoreboards!O137)</f>
        <v>134</v>
      </c>
    </row>
    <row r="136" spans="3:11" ht="15.75" hidden="1">
      <c r="C136" s="20">
        <f t="shared" si="2"/>
      </c>
      <c r="D136" s="5" t="str">
        <f>IF(Scoreboards!$E138="","ZZ",Scoreboards!$E138)</f>
        <v>ZZ</v>
      </c>
      <c r="E136" s="2">
        <f>IF(Scoreboards!$E138="","",MID(Scoreboards!$Q138,4,2))</f>
      </c>
      <c r="F136">
        <f>IF(Scoreboards!$E138="","",Scoreboards!$P138)</f>
      </c>
      <c r="G136" s="2">
        <f>IF(Scoreboards!$E138="","",Scoreboards!$F138)</f>
      </c>
      <c r="H136" s="18">
        <f>IF(ISNUMBER(Scoreboards!$I138),Scoreboards!$I138,"")</f>
      </c>
      <c r="K136">
        <f>IF(Scoreboards!$E138="",Scoreboards!O138,Scoreboards!O138)</f>
        <v>135</v>
      </c>
    </row>
    <row r="137" spans="3:11" ht="15.75" hidden="1">
      <c r="C137" s="20">
        <f t="shared" si="2"/>
      </c>
      <c r="D137" s="5" t="str">
        <f>IF(Scoreboards!$E139="","ZZ",Scoreboards!$E139)</f>
        <v>ZZ</v>
      </c>
      <c r="E137" s="2">
        <f>IF(Scoreboards!$E139="","",MID(Scoreboards!$Q139,4,2))</f>
      </c>
      <c r="F137">
        <f>IF(Scoreboards!$E139="","",Scoreboards!$P139)</f>
      </c>
      <c r="G137" s="2">
        <f>IF(Scoreboards!$E139="","",Scoreboards!$F139)</f>
      </c>
      <c r="H137" s="18">
        <f>IF(ISNUMBER(Scoreboards!$I139),Scoreboards!$I139,"")</f>
      </c>
      <c r="K137">
        <f>IF(Scoreboards!$E139="",Scoreboards!O139,Scoreboards!O139)</f>
        <v>136</v>
      </c>
    </row>
    <row r="138" spans="3:11" ht="15.75" hidden="1">
      <c r="C138" s="20">
        <f t="shared" si="2"/>
      </c>
      <c r="D138" s="5" t="str">
        <f>IF(Scoreboards!$E140="","ZZ",Scoreboards!$E140)</f>
        <v>ZZ</v>
      </c>
      <c r="E138" s="2">
        <f>IF(Scoreboards!$E140="","",MID(Scoreboards!$Q140,4,2))</f>
      </c>
      <c r="F138">
        <f>IF(Scoreboards!$E140="","",Scoreboards!$P140)</f>
      </c>
      <c r="G138" s="2">
        <f>IF(Scoreboards!$E140="","",Scoreboards!$F140)</f>
      </c>
      <c r="H138" s="18">
        <f>IF(ISNUMBER(Scoreboards!$I140),Scoreboards!$I140,"")</f>
      </c>
      <c r="K138">
        <f>IF(Scoreboards!$E140="",Scoreboards!O140,Scoreboards!O140)</f>
        <v>137</v>
      </c>
    </row>
    <row r="139" spans="3:11" ht="15.75" hidden="1">
      <c r="C139" s="20">
        <f t="shared" si="2"/>
      </c>
      <c r="D139" s="5" t="str">
        <f>IF(Scoreboards!$E141="","ZZ",Scoreboards!$E141)</f>
        <v>ZZ</v>
      </c>
      <c r="E139" s="2">
        <f>IF(Scoreboards!$E141="","",MID(Scoreboards!$Q141,4,2))</f>
      </c>
      <c r="F139">
        <f>IF(Scoreboards!$E141="","",Scoreboards!$P141)</f>
      </c>
      <c r="G139" s="2">
        <f>IF(Scoreboards!$E141="","",Scoreboards!$F141)</f>
      </c>
      <c r="H139" s="18">
        <f>IF(ISNUMBER(Scoreboards!$I141),Scoreboards!$I141,"")</f>
      </c>
      <c r="K139">
        <f>IF(Scoreboards!$E141="",Scoreboards!O141,Scoreboards!O141)</f>
        <v>138</v>
      </c>
    </row>
    <row r="140" spans="3:11" ht="15.75" hidden="1">
      <c r="C140" s="20">
        <f t="shared" si="2"/>
      </c>
      <c r="D140" s="5" t="str">
        <f>IF(Scoreboards!$E142="","ZZ",Scoreboards!$E142)</f>
        <v>ZZ</v>
      </c>
      <c r="E140" s="2">
        <f>IF(Scoreboards!$E142="","",MID(Scoreboards!$Q142,4,2))</f>
      </c>
      <c r="F140">
        <f>IF(Scoreboards!$E142="","",Scoreboards!$P142)</f>
      </c>
      <c r="G140" s="2">
        <f>IF(Scoreboards!$E142="","",Scoreboards!$F142)</f>
      </c>
      <c r="H140" s="18">
        <f>IF(ISNUMBER(Scoreboards!$I142),Scoreboards!$I142,"")</f>
      </c>
      <c r="K140">
        <f>IF(Scoreboards!$E142="",Scoreboards!O142,Scoreboards!O142)</f>
        <v>139</v>
      </c>
    </row>
    <row r="141" spans="3:11" ht="15.75" hidden="1">
      <c r="C141" s="20">
        <f t="shared" si="2"/>
      </c>
      <c r="D141" s="5" t="str">
        <f>IF(Scoreboards!$E143="","ZZ",Scoreboards!$E143)</f>
        <v>ZZ</v>
      </c>
      <c r="E141" s="2">
        <f>IF(Scoreboards!$E143="","",MID(Scoreboards!$Q143,4,2))</f>
      </c>
      <c r="F141">
        <f>IF(Scoreboards!$E143="","",Scoreboards!$P143)</f>
      </c>
      <c r="G141" s="2">
        <f>IF(Scoreboards!$E143="","",Scoreboards!$F143)</f>
      </c>
      <c r="H141" s="18">
        <f>IF(ISNUMBER(Scoreboards!$I143),Scoreboards!$I143,"")</f>
      </c>
      <c r="K141">
        <f>IF(Scoreboards!$E143="",Scoreboards!O143,Scoreboards!O143)</f>
        <v>140</v>
      </c>
    </row>
    <row r="142" spans="3:11" ht="15.75" hidden="1">
      <c r="C142" s="20">
        <f t="shared" si="2"/>
      </c>
      <c r="D142" s="5" t="str">
        <f>IF(Scoreboards!$E144="","ZZ",Scoreboards!$E144)</f>
        <v>ZZ</v>
      </c>
      <c r="E142" s="2">
        <f>IF(Scoreboards!$E144="","",MID(Scoreboards!$Q144,4,2))</f>
      </c>
      <c r="F142">
        <f>IF(Scoreboards!$E144="","",Scoreboards!$P144)</f>
      </c>
      <c r="G142" s="2">
        <f>IF(Scoreboards!$E144="","",Scoreboards!$F144)</f>
      </c>
      <c r="H142" s="18">
        <f>IF(ISNUMBER(Scoreboards!$I144),Scoreboards!$I144,"")</f>
      </c>
      <c r="K142">
        <f>IF(Scoreboards!$E144="",Scoreboards!O144,Scoreboards!O144)</f>
        <v>141</v>
      </c>
    </row>
    <row r="143" spans="3:11" ht="15.75" hidden="1">
      <c r="C143" s="20">
        <f t="shared" si="2"/>
      </c>
      <c r="D143" s="5" t="str">
        <f>IF(Scoreboards!$E145="","ZZ",Scoreboards!$E145)</f>
        <v>ZZ</v>
      </c>
      <c r="E143" s="2">
        <f>IF(Scoreboards!$E145="","",MID(Scoreboards!$Q145,4,2))</f>
      </c>
      <c r="F143">
        <f>IF(Scoreboards!$E145="","",Scoreboards!$P145)</f>
      </c>
      <c r="G143" s="2">
        <f>IF(Scoreboards!$E145="","",Scoreboards!$F145)</f>
      </c>
      <c r="H143" s="18">
        <f>IF(ISNUMBER(Scoreboards!$I145),Scoreboards!$I145,"")</f>
      </c>
      <c r="K143">
        <f>IF(Scoreboards!$E145="",Scoreboards!O145,Scoreboards!O145)</f>
        <v>142</v>
      </c>
    </row>
    <row r="144" spans="3:11" ht="15.75" hidden="1">
      <c r="C144" s="20">
        <f t="shared" si="2"/>
      </c>
      <c r="D144" s="5" t="str">
        <f>IF(Scoreboards!$E146="","ZZ",Scoreboards!$E146)</f>
        <v>ZZ</v>
      </c>
      <c r="E144" s="2">
        <f>IF(Scoreboards!$E146="","",MID(Scoreboards!$Q146,4,2))</f>
      </c>
      <c r="F144">
        <f>IF(Scoreboards!$E146="","",Scoreboards!$P146)</f>
      </c>
      <c r="G144" s="2">
        <f>IF(Scoreboards!$E146="","",Scoreboards!$F146)</f>
      </c>
      <c r="H144" s="18">
        <f>IF(ISNUMBER(Scoreboards!$I146),Scoreboards!$I146,"")</f>
      </c>
      <c r="K144">
        <f>IF(Scoreboards!$E146="",Scoreboards!O146,Scoreboards!O146)</f>
        <v>143</v>
      </c>
    </row>
    <row r="145" spans="3:11" ht="15.75" hidden="1">
      <c r="C145" s="20">
        <f t="shared" si="2"/>
      </c>
      <c r="D145" s="5" t="str">
        <f>IF(Scoreboards!$E147="","ZZ",Scoreboards!$E147)</f>
        <v>ZZ</v>
      </c>
      <c r="E145" s="2">
        <f>IF(Scoreboards!$E147="","",MID(Scoreboards!$Q147,4,2))</f>
      </c>
      <c r="F145">
        <f>IF(Scoreboards!$E147="","",Scoreboards!$P147)</f>
      </c>
      <c r="G145" s="2">
        <f>IF(Scoreboards!$E147="","",Scoreboards!$F147)</f>
      </c>
      <c r="H145" s="18">
        <f>IF(ISNUMBER(Scoreboards!$I147),Scoreboards!$I147,"")</f>
      </c>
      <c r="K145">
        <f>IF(Scoreboards!$E147="",Scoreboards!O147,Scoreboards!O147)</f>
        <v>144</v>
      </c>
    </row>
    <row r="146" spans="3:11" ht="15.75" hidden="1">
      <c r="C146" s="20">
        <f t="shared" si="2"/>
      </c>
      <c r="D146" s="5" t="str">
        <f>IF(Scoreboards!$E148="","ZZ",Scoreboards!$E148)</f>
        <v>ZZ</v>
      </c>
      <c r="E146" s="2">
        <f>IF(Scoreboards!$E148="","",MID(Scoreboards!$Q148,4,2))</f>
      </c>
      <c r="F146">
        <f>IF(Scoreboards!$E148="","",Scoreboards!$P148)</f>
      </c>
      <c r="G146" s="2">
        <f>IF(Scoreboards!$E148="","",Scoreboards!$F148)</f>
      </c>
      <c r="H146" s="18">
        <f>IF(ISNUMBER(Scoreboards!$I148),Scoreboards!$I148,"")</f>
      </c>
      <c r="K146">
        <f>IF(Scoreboards!$E148="",Scoreboards!O148,Scoreboards!O148)</f>
        <v>145</v>
      </c>
    </row>
    <row r="147" spans="3:11" ht="15.75" hidden="1">
      <c r="C147" s="20">
        <f t="shared" si="2"/>
      </c>
      <c r="D147" s="5" t="str">
        <f>IF(Scoreboards!$E149="","ZZ",Scoreboards!$E149)</f>
        <v>ZZ</v>
      </c>
      <c r="E147" s="2">
        <f>IF(Scoreboards!$E149="","",MID(Scoreboards!$Q149,4,2))</f>
      </c>
      <c r="F147">
        <f>IF(Scoreboards!$E149="","",Scoreboards!$P149)</f>
      </c>
      <c r="G147" s="2">
        <f>IF(Scoreboards!$E149="","",Scoreboards!$F149)</f>
      </c>
      <c r="H147" s="18">
        <f>IF(ISNUMBER(Scoreboards!$I149),Scoreboards!$I149,"")</f>
      </c>
      <c r="K147">
        <f>IF(Scoreboards!$E149="",Scoreboards!O149,Scoreboards!O149)</f>
        <v>146</v>
      </c>
    </row>
    <row r="148" spans="3:11" ht="15.75" hidden="1">
      <c r="C148" s="20">
        <f t="shared" si="2"/>
      </c>
      <c r="D148" s="5" t="str">
        <f>IF(Scoreboards!$E150="","ZZ",Scoreboards!$E150)</f>
        <v>ZZ</v>
      </c>
      <c r="E148" s="2">
        <f>IF(Scoreboards!$E150="","",MID(Scoreboards!$Q150,4,2))</f>
      </c>
      <c r="F148">
        <f>IF(Scoreboards!$E150="","",Scoreboards!$P150)</f>
      </c>
      <c r="G148" s="2">
        <f>IF(Scoreboards!$E150="","",Scoreboards!$F150)</f>
      </c>
      <c r="H148" s="18">
        <f>IF(ISNUMBER(Scoreboards!$I150),Scoreboards!$I150,"")</f>
      </c>
      <c r="K148">
        <f>IF(Scoreboards!$E150="",Scoreboards!O150,Scoreboards!O150)</f>
        <v>147</v>
      </c>
    </row>
    <row r="149" spans="3:11" ht="15.75" hidden="1">
      <c r="C149" s="20">
        <f t="shared" si="2"/>
      </c>
      <c r="D149" s="5" t="str">
        <f>IF(Scoreboards!$E151="","ZZ",Scoreboards!$E151)</f>
        <v>ZZ</v>
      </c>
      <c r="E149" s="2">
        <f>IF(Scoreboards!$E151="","",MID(Scoreboards!$Q151,4,2))</f>
      </c>
      <c r="F149">
        <f>IF(Scoreboards!$E151="","",Scoreboards!$P151)</f>
      </c>
      <c r="G149" s="2">
        <f>IF(Scoreboards!$E151="","",Scoreboards!$F151)</f>
      </c>
      <c r="H149" s="18">
        <f>IF(ISNUMBER(Scoreboards!$I151),Scoreboards!$I151,"")</f>
      </c>
      <c r="K149">
        <f>IF(Scoreboards!$E151="",Scoreboards!O151,Scoreboards!O151)</f>
        <v>148</v>
      </c>
    </row>
    <row r="150" spans="3:11" ht="15.75" hidden="1">
      <c r="C150" s="20">
        <f t="shared" si="2"/>
      </c>
      <c r="D150" s="5" t="str">
        <f>IF(Scoreboards!$E152="","ZZ",Scoreboards!$E152)</f>
        <v>ZZ</v>
      </c>
      <c r="E150" s="2">
        <f>IF(Scoreboards!$E152="","",MID(Scoreboards!$Q152,4,2))</f>
      </c>
      <c r="F150">
        <f>IF(Scoreboards!$E152="","",Scoreboards!$P152)</f>
      </c>
      <c r="G150" s="2">
        <f>IF(Scoreboards!$E152="","",Scoreboards!$F152)</f>
      </c>
      <c r="H150" s="18">
        <f>IF(ISNUMBER(Scoreboards!$I152),Scoreboards!$I152,"")</f>
      </c>
      <c r="K150">
        <f>IF(Scoreboards!$E152="",Scoreboards!O152,Scoreboards!O152)</f>
        <v>149</v>
      </c>
    </row>
    <row r="151" spans="3:11" ht="15.75" hidden="1">
      <c r="C151" s="20">
        <f t="shared" si="2"/>
      </c>
      <c r="D151" s="5" t="str">
        <f>IF(Scoreboards!$E153="","ZZ",Scoreboards!$E153)</f>
        <v>ZZ</v>
      </c>
      <c r="E151" s="2">
        <f>IF(Scoreboards!$E153="","",MID(Scoreboards!$Q153,4,2))</f>
      </c>
      <c r="F151">
        <f>IF(Scoreboards!$E153="","",Scoreboards!$P153)</f>
      </c>
      <c r="G151" s="2">
        <f>IF(Scoreboards!$E153="","",Scoreboards!$F153)</f>
      </c>
      <c r="H151" s="18">
        <f>IF(ISNUMBER(Scoreboards!$I153),Scoreboards!$I153,"")</f>
      </c>
      <c r="K151">
        <f>IF(Scoreboards!$E153="",Scoreboards!O153,Scoreboards!O153)</f>
        <v>150</v>
      </c>
    </row>
    <row r="152" spans="3:11" ht="15.75" hidden="1">
      <c r="C152" s="20">
        <f t="shared" si="2"/>
      </c>
      <c r="D152" s="5" t="str">
        <f>IF(Scoreboards!$E154="","ZZ",Scoreboards!$E154)</f>
        <v>ZZ</v>
      </c>
      <c r="E152" s="2">
        <f>IF(Scoreboards!$E154="","",MID(Scoreboards!$Q154,4,2))</f>
      </c>
      <c r="F152">
        <f>IF(Scoreboards!$E154="","",Scoreboards!$P154)</f>
      </c>
      <c r="G152" s="2">
        <f>IF(Scoreboards!$E154="","",Scoreboards!$F154)</f>
      </c>
      <c r="H152" s="18">
        <f>IF(ISNUMBER(Scoreboards!$I154),Scoreboards!$I154,"")</f>
      </c>
      <c r="K152">
        <f>IF(Scoreboards!$E154="",Scoreboards!O154,Scoreboards!O154)</f>
        <v>151</v>
      </c>
    </row>
    <row r="153" spans="3:11" ht="15.75" hidden="1">
      <c r="C153" s="20">
        <f t="shared" si="2"/>
      </c>
      <c r="D153" s="5" t="str">
        <f>IF(Scoreboards!$E155="","ZZ",Scoreboards!$E155)</f>
        <v>ZZ</v>
      </c>
      <c r="E153" s="2">
        <f>IF(Scoreboards!$E155="","",MID(Scoreboards!$Q155,4,2))</f>
      </c>
      <c r="F153">
        <f>IF(Scoreboards!$E155="","",Scoreboards!$P155)</f>
      </c>
      <c r="G153" s="2">
        <f>IF(Scoreboards!$E155="","",Scoreboards!$F155)</f>
      </c>
      <c r="H153" s="18">
        <f>IF(ISNUMBER(Scoreboards!$I155),Scoreboards!$I155,"")</f>
      </c>
      <c r="K153">
        <f>IF(Scoreboards!$E155="",Scoreboards!O155,Scoreboards!O155)</f>
        <v>152</v>
      </c>
    </row>
    <row r="154" spans="3:11" ht="15.75" hidden="1">
      <c r="C154" s="20">
        <f t="shared" si="2"/>
      </c>
      <c r="D154" s="5" t="str">
        <f>IF(Scoreboards!$E156="","ZZ",Scoreboards!$E156)</f>
        <v>ZZ</v>
      </c>
      <c r="E154" s="2">
        <f>IF(Scoreboards!$E156="","",MID(Scoreboards!$Q156,4,2))</f>
      </c>
      <c r="F154">
        <f>IF(Scoreboards!$E156="","",Scoreboards!$P156)</f>
      </c>
      <c r="G154" s="2">
        <f>IF(Scoreboards!$E156="","",Scoreboards!$F156)</f>
      </c>
      <c r="H154" s="18">
        <f>IF(ISNUMBER(Scoreboards!$I156),Scoreboards!$I156,"")</f>
      </c>
      <c r="K154">
        <f>IF(Scoreboards!$E156="",Scoreboards!O156,Scoreboards!O156)</f>
        <v>153</v>
      </c>
    </row>
    <row r="155" spans="3:11" ht="15.75" hidden="1">
      <c r="C155" s="20">
        <f t="shared" si="2"/>
      </c>
      <c r="D155" s="5" t="str">
        <f>IF(Scoreboards!$E157="","ZZ",Scoreboards!$E157)</f>
        <v>ZZ</v>
      </c>
      <c r="E155" s="2">
        <f>IF(Scoreboards!$E157="","",MID(Scoreboards!$Q157,4,2))</f>
      </c>
      <c r="F155">
        <f>IF(Scoreboards!$E157="","",Scoreboards!$P157)</f>
      </c>
      <c r="G155" s="2">
        <f>IF(Scoreboards!$E157="","",Scoreboards!$F157)</f>
      </c>
      <c r="H155" s="18">
        <f>IF(ISNUMBER(Scoreboards!$I157),Scoreboards!$I157,"")</f>
      </c>
      <c r="K155">
        <f>IF(Scoreboards!$E157="",Scoreboards!O157,Scoreboards!O157)</f>
        <v>173</v>
      </c>
    </row>
    <row r="156" spans="3:11" ht="15.75" hidden="1">
      <c r="C156" s="20">
        <f t="shared" si="2"/>
      </c>
      <c r="D156" s="5" t="str">
        <f>IF(Scoreboards!$E158="","ZZ",Scoreboards!$E158)</f>
        <v>ZZ</v>
      </c>
      <c r="E156" s="2">
        <f>IF(Scoreboards!$E158="","",MID(Scoreboards!$Q158,4,2))</f>
      </c>
      <c r="F156">
        <f>IF(Scoreboards!$E158="","",Scoreboards!$P158)</f>
      </c>
      <c r="G156" s="2">
        <f>IF(Scoreboards!$E158="","",Scoreboards!$F158)</f>
      </c>
      <c r="H156" s="18">
        <f>IF(ISNUMBER(Scoreboards!$I158),Scoreboards!$I158,"")</f>
      </c>
      <c r="K156">
        <f>IF(Scoreboards!$E158="",Scoreboards!O158,Scoreboards!O158)</f>
        <v>174</v>
      </c>
    </row>
    <row r="157" spans="3:11" ht="15.75" hidden="1">
      <c r="C157" s="20">
        <f t="shared" si="2"/>
      </c>
      <c r="D157" s="5" t="str">
        <f>IF(Scoreboards!$E159="","ZZ",Scoreboards!$E159)</f>
        <v>ZZ</v>
      </c>
      <c r="E157" s="2">
        <f>IF(Scoreboards!$E159="","",MID(Scoreboards!$Q159,4,2))</f>
      </c>
      <c r="F157">
        <f>IF(Scoreboards!$E159="","",Scoreboards!$P159)</f>
      </c>
      <c r="G157" s="2">
        <f>IF(Scoreboards!$E159="","",Scoreboards!$F159)</f>
      </c>
      <c r="H157" s="18">
        <f>IF(ISNUMBER(Scoreboards!$I159),Scoreboards!$I159,"")</f>
      </c>
      <c r="K157">
        <f>IF(Scoreboards!$E159="",Scoreboards!O159,Scoreboards!O159)</f>
        <v>175</v>
      </c>
    </row>
    <row r="158" spans="3:11" ht="15.75" hidden="1">
      <c r="C158" s="20">
        <f t="shared" si="2"/>
      </c>
      <c r="D158" s="5" t="str">
        <f>IF(Scoreboards!$E160="","ZZ",Scoreboards!$E160)</f>
        <v>ZZ</v>
      </c>
      <c r="E158" s="2">
        <f>IF(Scoreboards!$E160="","",MID(Scoreboards!$Q160,4,2))</f>
      </c>
      <c r="F158">
        <f>IF(Scoreboards!$E160="","",Scoreboards!$P160)</f>
      </c>
      <c r="G158" s="2">
        <f>IF(Scoreboards!$E160="","",Scoreboards!$F160)</f>
      </c>
      <c r="H158" s="18">
        <f>IF(ISNUMBER(Scoreboards!$I160),Scoreboards!$I160,"")</f>
      </c>
      <c r="K158">
        <f>IF(Scoreboards!$E160="",Scoreboards!O160,Scoreboards!O160)</f>
        <v>176</v>
      </c>
    </row>
    <row r="159" spans="3:11" ht="15.75" hidden="1">
      <c r="C159" s="20">
        <f t="shared" si="2"/>
      </c>
      <c r="D159" s="5" t="str">
        <f>IF(Scoreboards!$E161="","ZZ",Scoreboards!$E161)</f>
        <v>ZZ</v>
      </c>
      <c r="E159" s="2">
        <f>IF(Scoreboards!$E161="","",MID(Scoreboards!$Q161,4,2))</f>
      </c>
      <c r="F159">
        <f>IF(Scoreboards!$E161="","",Scoreboards!$P161)</f>
      </c>
      <c r="G159" s="2">
        <f>IF(Scoreboards!$E161="","",Scoreboards!$F161)</f>
      </c>
      <c r="H159" s="18">
        <f>IF(ISNUMBER(Scoreboards!$I161),Scoreboards!$I161,"")</f>
      </c>
      <c r="K159">
        <f>IF(Scoreboards!$E161="",Scoreboards!O161,Scoreboards!O161)</f>
        <v>177</v>
      </c>
    </row>
    <row r="160" spans="3:11" ht="15.75" hidden="1">
      <c r="C160" s="20">
        <f t="shared" si="2"/>
      </c>
      <c r="D160" s="5" t="str">
        <f>IF(Scoreboards!$E162="","ZZ",Scoreboards!$E162)</f>
        <v>ZZ</v>
      </c>
      <c r="E160" s="2">
        <f>IF(Scoreboards!$E162="","",MID(Scoreboards!$Q162,4,2))</f>
      </c>
      <c r="F160">
        <f>IF(Scoreboards!$E162="","",Scoreboards!$P162)</f>
      </c>
      <c r="G160" s="2">
        <f>IF(Scoreboards!$E162="","",Scoreboards!$F162)</f>
      </c>
      <c r="H160" s="18">
        <f>IF(ISNUMBER(Scoreboards!$I162),Scoreboards!$I162,"")</f>
      </c>
      <c r="K160">
        <f>IF(Scoreboards!$E162="",Scoreboards!O162,Scoreboards!O162)</f>
        <v>178</v>
      </c>
    </row>
    <row r="161" spans="3:11" ht="15.75" hidden="1">
      <c r="C161" s="20">
        <f t="shared" si="2"/>
      </c>
      <c r="D161" s="5" t="str">
        <f>IF(Scoreboards!$E163="","ZZ",Scoreboards!$E163)</f>
        <v>ZZ</v>
      </c>
      <c r="E161" s="2">
        <f>IF(Scoreboards!$E163="","",MID(Scoreboards!$Q163,4,2))</f>
      </c>
      <c r="F161">
        <f>IF(Scoreboards!$E163="","",Scoreboards!$P163)</f>
      </c>
      <c r="G161" s="2">
        <f>IF(Scoreboards!$E163="","",Scoreboards!$F163)</f>
      </c>
      <c r="H161" s="18">
        <f>IF(ISNUMBER(Scoreboards!$I163),Scoreboards!$I163,"")</f>
      </c>
      <c r="K161">
        <f>IF(Scoreboards!$E163="",Scoreboards!O163,Scoreboards!O163)</f>
        <v>179</v>
      </c>
    </row>
    <row r="162" spans="3:11" ht="15.75" hidden="1">
      <c r="C162" s="20">
        <f t="shared" si="2"/>
      </c>
      <c r="D162" s="5" t="str">
        <f>IF(Scoreboards!$E164="","ZZ",Scoreboards!$E164)</f>
        <v>ZZ</v>
      </c>
      <c r="E162" s="2">
        <f>IF(Scoreboards!$E164="","",MID(Scoreboards!$Q164,4,2))</f>
      </c>
      <c r="F162">
        <f>IF(Scoreboards!$E164="","",Scoreboards!$P164)</f>
      </c>
      <c r="G162" s="2">
        <f>IF(Scoreboards!$E164="","",Scoreboards!$F164)</f>
      </c>
      <c r="H162" s="18">
        <f>IF(ISNUMBER(Scoreboards!$I164),Scoreboards!$I164,"")</f>
      </c>
      <c r="K162">
        <f>IF(Scoreboards!$E164="",Scoreboards!O164,Scoreboards!O164)</f>
        <v>180</v>
      </c>
    </row>
  </sheetData>
  <printOptions/>
  <pageMargins left="0.75" right="0.75" top="1" bottom="1" header="0.5" footer="0.5"/>
  <pageSetup orientation="portrait" scale="76" r:id="rId2"/>
  <headerFooter alignWithMargins="0">
    <oddHeader>&amp;LPrinted &amp;D&amp;RPage &amp;P</oddHeader>
  </headerFooter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AB41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421875" style="0" customWidth="1"/>
    <col min="2" max="2" width="13.7109375" style="0" customWidth="1"/>
    <col min="3" max="3" width="2.8515625" style="0" customWidth="1"/>
    <col min="4" max="4" width="7.7109375" style="30" customWidth="1"/>
    <col min="5" max="5" width="2.00390625" style="30" customWidth="1"/>
    <col min="6" max="6" width="8.28125" style="30" customWidth="1"/>
    <col min="7" max="7" width="2.421875" style="0" customWidth="1"/>
    <col min="8" max="27" width="4.28125" style="30" customWidth="1"/>
  </cols>
  <sheetData>
    <row r="1" spans="2:27" s="28" customFormat="1" ht="18" customHeight="1">
      <c r="B1" s="28" t="s">
        <v>13</v>
      </c>
      <c r="D1" s="29" t="s">
        <v>35</v>
      </c>
      <c r="E1" s="29"/>
      <c r="F1" s="29" t="s">
        <v>36</v>
      </c>
      <c r="H1" s="29">
        <v>1</v>
      </c>
      <c r="I1" s="29">
        <v>2</v>
      </c>
      <c r="J1" s="29">
        <v>3</v>
      </c>
      <c r="K1" s="29">
        <v>4</v>
      </c>
      <c r="L1" s="29">
        <v>5</v>
      </c>
      <c r="M1" s="29">
        <v>6</v>
      </c>
      <c r="N1" s="29">
        <v>7</v>
      </c>
      <c r="O1" s="29">
        <v>8</v>
      </c>
      <c r="P1" s="29">
        <v>9</v>
      </c>
      <c r="Q1" s="29">
        <v>10</v>
      </c>
      <c r="R1" s="29">
        <v>11</v>
      </c>
      <c r="S1" s="29">
        <v>12</v>
      </c>
      <c r="T1" s="29">
        <v>13</v>
      </c>
      <c r="U1" s="29">
        <v>14</v>
      </c>
      <c r="V1" s="29">
        <v>15</v>
      </c>
      <c r="W1" s="29">
        <v>16</v>
      </c>
      <c r="X1" s="29">
        <v>17</v>
      </c>
      <c r="Y1" s="29">
        <v>18</v>
      </c>
      <c r="Z1" s="29">
        <v>19</v>
      </c>
      <c r="AA1" s="29">
        <v>20</v>
      </c>
    </row>
    <row r="2" spans="4:28" ht="12.75">
      <c r="D2" s="30">
        <v>0</v>
      </c>
      <c r="F2" s="30">
        <v>0</v>
      </c>
      <c r="H2" s="30">
        <v>0</v>
      </c>
      <c r="I2" s="30">
        <v>0</v>
      </c>
      <c r="J2" s="30">
        <v>0</v>
      </c>
      <c r="K2" s="30">
        <v>0</v>
      </c>
      <c r="L2" s="30">
        <v>0</v>
      </c>
      <c r="M2" s="30">
        <v>0</v>
      </c>
      <c r="N2" s="30">
        <v>0</v>
      </c>
      <c r="O2" s="30">
        <v>0</v>
      </c>
      <c r="P2" s="30">
        <v>0</v>
      </c>
      <c r="Q2" s="30">
        <v>0</v>
      </c>
      <c r="R2" s="30">
        <v>0</v>
      </c>
      <c r="S2" s="30">
        <v>0</v>
      </c>
      <c r="T2" s="30">
        <v>0</v>
      </c>
      <c r="U2" s="30">
        <v>0</v>
      </c>
      <c r="V2" s="30">
        <v>0</v>
      </c>
      <c r="W2" s="30">
        <v>0</v>
      </c>
      <c r="X2" s="30">
        <v>0</v>
      </c>
      <c r="Y2" s="30">
        <v>0</v>
      </c>
      <c r="Z2" s="30">
        <v>0</v>
      </c>
      <c r="AA2" s="30">
        <v>0</v>
      </c>
      <c r="AB2">
        <v>0</v>
      </c>
    </row>
    <row r="3" spans="4:28" ht="12.75">
      <c r="D3" s="30">
        <v>0</v>
      </c>
      <c r="F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>
        <v>0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30">
        <v>0</v>
      </c>
      <c r="U3" s="30">
        <v>0</v>
      </c>
      <c r="V3" s="30">
        <v>0</v>
      </c>
      <c r="W3" s="30">
        <v>0</v>
      </c>
      <c r="X3" s="30">
        <v>0</v>
      </c>
      <c r="Y3" s="30">
        <v>0</v>
      </c>
      <c r="Z3" s="30">
        <v>0</v>
      </c>
      <c r="AA3" s="30">
        <v>0</v>
      </c>
      <c r="AB3">
        <v>0</v>
      </c>
    </row>
    <row r="4" spans="4:28" ht="12.75">
      <c r="D4" s="30">
        <v>0</v>
      </c>
      <c r="F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>
        <v>0</v>
      </c>
    </row>
    <row r="5" spans="4:28" ht="12.75">
      <c r="D5" s="30">
        <v>0</v>
      </c>
      <c r="F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>
        <v>0</v>
      </c>
    </row>
    <row r="6" spans="4:28" ht="12.75">
      <c r="D6" s="30">
        <v>0</v>
      </c>
      <c r="F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>
        <v>0</v>
      </c>
    </row>
    <row r="7" spans="4:28" ht="12.75">
      <c r="D7" s="30">
        <v>0</v>
      </c>
      <c r="F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>
        <v>0</v>
      </c>
    </row>
    <row r="8" spans="4:28" ht="12.75">
      <c r="D8" s="30">
        <v>0</v>
      </c>
      <c r="F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>
        <v>0</v>
      </c>
    </row>
    <row r="9" spans="4:28" ht="12.75">
      <c r="D9" s="30">
        <v>0</v>
      </c>
      <c r="F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>
        <v>0</v>
      </c>
    </row>
    <row r="10" spans="4:28" ht="12.75">
      <c r="D10" s="30">
        <v>0</v>
      </c>
      <c r="F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>
        <v>0</v>
      </c>
    </row>
    <row r="11" spans="4:28" ht="12.75">
      <c r="D11" s="30">
        <v>0</v>
      </c>
      <c r="F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>
        <v>0</v>
      </c>
    </row>
    <row r="12" spans="4:28" ht="12.75">
      <c r="D12" s="30">
        <v>0</v>
      </c>
      <c r="F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>
        <v>0</v>
      </c>
    </row>
    <row r="13" spans="4:28" ht="12.75">
      <c r="D13" s="30">
        <v>0</v>
      </c>
      <c r="F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>
        <v>0</v>
      </c>
    </row>
    <row r="14" spans="4:28" ht="12.75">
      <c r="D14" s="30">
        <v>0</v>
      </c>
      <c r="F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>
        <v>0</v>
      </c>
    </row>
    <row r="15" spans="4:28" ht="12.75">
      <c r="D15" s="30">
        <v>0</v>
      </c>
      <c r="F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>
        <v>0</v>
      </c>
    </row>
    <row r="16" spans="4:28" ht="12.75">
      <c r="D16" s="30">
        <v>0</v>
      </c>
      <c r="F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>
        <v>0</v>
      </c>
    </row>
    <row r="17" spans="4:28" ht="12.75">
      <c r="D17" s="30">
        <v>0</v>
      </c>
      <c r="F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>
        <v>0</v>
      </c>
    </row>
    <row r="18" spans="4:28" ht="12.75">
      <c r="D18" s="30">
        <v>0</v>
      </c>
      <c r="F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>
        <v>0</v>
      </c>
    </row>
    <row r="19" spans="4:28" ht="12.75">
      <c r="D19" s="30">
        <v>0</v>
      </c>
      <c r="F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>
        <v>0</v>
      </c>
    </row>
    <row r="20" spans="4:28" ht="12.75">
      <c r="D20" s="30">
        <v>0</v>
      </c>
      <c r="F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>
        <v>0</v>
      </c>
    </row>
    <row r="21" spans="4:28" ht="12.75">
      <c r="D21" s="30">
        <v>0</v>
      </c>
      <c r="F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>
        <v>0</v>
      </c>
    </row>
    <row r="22" spans="4:28" ht="12.75">
      <c r="D22" s="30">
        <v>0</v>
      </c>
      <c r="F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>
        <v>0</v>
      </c>
    </row>
    <row r="23" spans="4:28" ht="12.75">
      <c r="D23" s="30">
        <v>0</v>
      </c>
      <c r="F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>
        <v>0</v>
      </c>
    </row>
    <row r="24" spans="4:28" ht="12.75">
      <c r="D24" s="30">
        <v>0</v>
      </c>
      <c r="F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>
        <v>0</v>
      </c>
    </row>
    <row r="25" spans="4:28" ht="12.75">
      <c r="D25" s="30">
        <v>0</v>
      </c>
      <c r="F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>
        <v>0</v>
      </c>
    </row>
    <row r="26" spans="4:28" ht="12.75">
      <c r="D26" s="30">
        <v>0</v>
      </c>
      <c r="F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>
        <v>0</v>
      </c>
    </row>
    <row r="27" spans="4:28" ht="12.75">
      <c r="D27" s="30">
        <v>0</v>
      </c>
      <c r="F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>
        <v>0</v>
      </c>
    </row>
    <row r="28" spans="4:28" ht="12.75">
      <c r="D28" s="30">
        <v>0</v>
      </c>
      <c r="F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>
        <v>0</v>
      </c>
    </row>
    <row r="29" spans="4:28" ht="12.75">
      <c r="D29" s="30">
        <v>0</v>
      </c>
      <c r="F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>
        <v>0</v>
      </c>
    </row>
    <row r="30" spans="4:28" ht="12.75">
      <c r="D30" s="30">
        <v>0</v>
      </c>
      <c r="F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>
        <v>0</v>
      </c>
    </row>
    <row r="31" spans="4:28" ht="12.75">
      <c r="D31" s="30">
        <v>0</v>
      </c>
      <c r="F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>
        <v>0</v>
      </c>
    </row>
    <row r="32" spans="4:28" ht="12.75">
      <c r="D32" s="30">
        <v>0</v>
      </c>
      <c r="F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>
        <v>0</v>
      </c>
    </row>
    <row r="33" spans="4:28" ht="12.75">
      <c r="D33" s="30">
        <v>0</v>
      </c>
      <c r="F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>
        <v>0</v>
      </c>
    </row>
    <row r="34" spans="4:28" ht="12.75">
      <c r="D34" s="30">
        <v>0</v>
      </c>
      <c r="F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>
        <v>0</v>
      </c>
    </row>
    <row r="35" spans="4:28" ht="12.75">
      <c r="D35" s="30">
        <v>0</v>
      </c>
      <c r="F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>
        <v>0</v>
      </c>
    </row>
    <row r="36" spans="4:28" ht="12.75">
      <c r="D36" s="30">
        <v>0</v>
      </c>
      <c r="F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>
        <v>0</v>
      </c>
    </row>
    <row r="37" spans="4:28" ht="12.75">
      <c r="D37" s="30">
        <v>0</v>
      </c>
      <c r="F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>
        <v>0</v>
      </c>
    </row>
    <row r="38" spans="4:28" ht="12.75">
      <c r="D38" s="30">
        <v>0</v>
      </c>
      <c r="F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>
        <v>0</v>
      </c>
    </row>
    <row r="39" spans="4:28" ht="12.75">
      <c r="D39" s="30">
        <v>0</v>
      </c>
      <c r="F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>
        <v>0</v>
      </c>
    </row>
    <row r="40" spans="4:28" ht="12.75">
      <c r="D40" s="30">
        <v>0</v>
      </c>
      <c r="F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>
        <v>0</v>
      </c>
    </row>
    <row r="41" spans="4:28" ht="12.75">
      <c r="D41" s="30">
        <v>0</v>
      </c>
      <c r="F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>
        <v>0</v>
      </c>
    </row>
    <row r="42" spans="4:28" ht="12.75">
      <c r="D42" s="30">
        <v>0</v>
      </c>
      <c r="F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>
        <v>0</v>
      </c>
    </row>
    <row r="43" spans="4:28" ht="12.75">
      <c r="D43" s="30">
        <v>0</v>
      </c>
      <c r="F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>
        <v>0</v>
      </c>
    </row>
    <row r="44" spans="4:28" ht="12.75">
      <c r="D44" s="30">
        <v>0</v>
      </c>
      <c r="F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>
        <v>0</v>
      </c>
    </row>
    <row r="45" spans="4:28" ht="12.75">
      <c r="D45" s="30">
        <v>0</v>
      </c>
      <c r="F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>
        <v>0</v>
      </c>
    </row>
    <row r="46" spans="4:28" ht="12.75">
      <c r="D46" s="30">
        <v>0</v>
      </c>
      <c r="F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>
        <v>0</v>
      </c>
    </row>
    <row r="47" spans="4:28" ht="12.75">
      <c r="D47" s="30">
        <v>0</v>
      </c>
      <c r="F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>
        <v>0</v>
      </c>
    </row>
    <row r="48" spans="4:28" ht="12.75">
      <c r="D48" s="30">
        <v>0</v>
      </c>
      <c r="F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>
        <v>0</v>
      </c>
    </row>
    <row r="49" spans="4:28" ht="12.75">
      <c r="D49" s="30">
        <v>0</v>
      </c>
      <c r="F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>
        <v>0</v>
      </c>
    </row>
    <row r="50" spans="4:28" ht="12.75">
      <c r="D50" s="30">
        <v>0</v>
      </c>
      <c r="F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>
        <v>0</v>
      </c>
    </row>
    <row r="51" spans="4:28" ht="12.75">
      <c r="D51" s="30">
        <v>0</v>
      </c>
      <c r="F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>
        <v>0</v>
      </c>
    </row>
    <row r="52" spans="4:28" ht="12.75">
      <c r="D52" s="30">
        <v>0</v>
      </c>
      <c r="F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>
        <v>0</v>
      </c>
    </row>
    <row r="53" spans="4:28" ht="12.75">
      <c r="D53" s="30">
        <v>0</v>
      </c>
      <c r="F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>
        <v>0</v>
      </c>
    </row>
    <row r="54" spans="4:28" ht="12.75">
      <c r="D54" s="30">
        <v>0</v>
      </c>
      <c r="F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>
        <v>0</v>
      </c>
    </row>
    <row r="55" spans="4:28" ht="12.75">
      <c r="D55" s="30">
        <v>0</v>
      </c>
      <c r="F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>
        <v>0</v>
      </c>
    </row>
    <row r="56" spans="4:28" ht="12.75">
      <c r="D56" s="30">
        <v>0</v>
      </c>
      <c r="F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>
        <v>0</v>
      </c>
    </row>
    <row r="57" spans="4:28" ht="12.75">
      <c r="D57" s="30">
        <v>0</v>
      </c>
      <c r="F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>
        <v>0</v>
      </c>
    </row>
    <row r="58" spans="4:28" ht="12.75">
      <c r="D58" s="30">
        <v>0</v>
      </c>
      <c r="F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>
        <v>0</v>
      </c>
    </row>
    <row r="59" spans="4:28" ht="12.75">
      <c r="D59" s="30">
        <v>0</v>
      </c>
      <c r="F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>
        <v>0</v>
      </c>
    </row>
    <row r="60" spans="4:28" ht="12.75">
      <c r="D60" s="30">
        <v>0</v>
      </c>
      <c r="F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>
        <v>0</v>
      </c>
    </row>
    <row r="61" spans="4:28" ht="12.75">
      <c r="D61" s="30">
        <v>0</v>
      </c>
      <c r="F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>
        <v>0</v>
      </c>
    </row>
    <row r="62" spans="4:28" ht="12.75">
      <c r="D62" s="30">
        <v>0</v>
      </c>
      <c r="F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>
        <v>0</v>
      </c>
    </row>
    <row r="63" spans="4:28" ht="12.75">
      <c r="D63" s="30">
        <v>0</v>
      </c>
      <c r="F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>
        <v>0</v>
      </c>
    </row>
    <row r="64" spans="4:28" ht="12.75">
      <c r="D64" s="30">
        <v>0</v>
      </c>
      <c r="F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>
        <v>0</v>
      </c>
    </row>
    <row r="65" spans="4:28" ht="12.75">
      <c r="D65" s="30">
        <v>0</v>
      </c>
      <c r="F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>
        <v>0</v>
      </c>
    </row>
    <row r="66" spans="4:28" ht="12.75">
      <c r="D66" s="30">
        <v>0</v>
      </c>
      <c r="F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>
        <v>0</v>
      </c>
    </row>
    <row r="67" spans="4:28" ht="12.75">
      <c r="D67" s="30">
        <v>0</v>
      </c>
      <c r="F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>
        <v>0</v>
      </c>
    </row>
    <row r="68" spans="4:28" ht="12.75">
      <c r="D68" s="30">
        <v>0</v>
      </c>
      <c r="F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>
        <v>0</v>
      </c>
    </row>
    <row r="69" spans="4:28" ht="12.75">
      <c r="D69" s="30">
        <v>0</v>
      </c>
      <c r="F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>
        <v>0</v>
      </c>
    </row>
    <row r="70" spans="4:28" ht="12.75">
      <c r="D70" s="30">
        <v>0</v>
      </c>
      <c r="F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>
        <v>0</v>
      </c>
    </row>
    <row r="71" spans="4:28" ht="12.75">
      <c r="D71" s="30">
        <v>0</v>
      </c>
      <c r="F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>
        <v>0</v>
      </c>
    </row>
    <row r="72" spans="4:28" ht="12.75">
      <c r="D72" s="30">
        <v>0</v>
      </c>
      <c r="F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>
        <v>0</v>
      </c>
    </row>
    <row r="73" spans="4:28" ht="12.75">
      <c r="D73" s="30">
        <v>0</v>
      </c>
      <c r="F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>
        <v>0</v>
      </c>
    </row>
    <row r="74" spans="4:28" ht="12.75">
      <c r="D74" s="30">
        <v>0</v>
      </c>
      <c r="F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>
        <v>0</v>
      </c>
    </row>
    <row r="75" spans="4:28" ht="12.75">
      <c r="D75" s="30">
        <v>0</v>
      </c>
      <c r="F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>
        <v>0</v>
      </c>
    </row>
    <row r="76" spans="4:28" ht="12.75">
      <c r="D76" s="30">
        <v>0</v>
      </c>
      <c r="F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>
        <v>0</v>
      </c>
    </row>
    <row r="77" spans="4:28" ht="12.75">
      <c r="D77" s="30">
        <v>0</v>
      </c>
      <c r="F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>
        <v>0</v>
      </c>
    </row>
    <row r="78" spans="4:28" ht="12.75">
      <c r="D78" s="30">
        <v>0</v>
      </c>
      <c r="F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>
        <v>0</v>
      </c>
    </row>
    <row r="79" spans="4:28" ht="12.75">
      <c r="D79" s="30">
        <v>0</v>
      </c>
      <c r="F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>
        <v>0</v>
      </c>
    </row>
    <row r="80" spans="4:28" ht="12.75">
      <c r="D80" s="30">
        <v>0</v>
      </c>
      <c r="F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>
        <v>0</v>
      </c>
    </row>
    <row r="81" spans="4:28" ht="12.75">
      <c r="D81" s="30">
        <v>0</v>
      </c>
      <c r="F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>
        <v>0</v>
      </c>
    </row>
    <row r="82" spans="4:28" ht="12.75">
      <c r="D82" s="30">
        <v>0</v>
      </c>
      <c r="F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>
        <v>0</v>
      </c>
    </row>
    <row r="83" spans="4:28" ht="12.75">
      <c r="D83" s="30">
        <v>0</v>
      </c>
      <c r="F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>
        <v>0</v>
      </c>
    </row>
    <row r="84" spans="4:28" ht="12.75">
      <c r="D84" s="30">
        <v>0</v>
      </c>
      <c r="F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>
        <v>0</v>
      </c>
    </row>
    <row r="85" spans="4:28" ht="12.75">
      <c r="D85" s="30">
        <v>0</v>
      </c>
      <c r="F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>
        <v>0</v>
      </c>
    </row>
    <row r="86" spans="4:28" ht="12.75">
      <c r="D86" s="30">
        <v>0</v>
      </c>
      <c r="F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>
        <v>0</v>
      </c>
    </row>
    <row r="87" spans="4:28" ht="12.75">
      <c r="D87" s="30">
        <v>0</v>
      </c>
      <c r="F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>
        <v>0</v>
      </c>
    </row>
    <row r="88" spans="4:28" ht="12.75">
      <c r="D88" s="30">
        <v>0</v>
      </c>
      <c r="F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>
        <v>0</v>
      </c>
    </row>
    <row r="89" spans="4:28" ht="12.75">
      <c r="D89" s="30">
        <v>0</v>
      </c>
      <c r="F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>
        <v>0</v>
      </c>
    </row>
    <row r="90" spans="4:28" ht="12.75">
      <c r="D90" s="30">
        <v>0</v>
      </c>
      <c r="F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>
        <v>0</v>
      </c>
    </row>
    <row r="91" spans="4:28" ht="12.75">
      <c r="D91" s="30">
        <v>0</v>
      </c>
      <c r="F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>
        <v>0</v>
      </c>
    </row>
    <row r="92" spans="4:28" ht="12.75">
      <c r="D92" s="30">
        <v>0</v>
      </c>
      <c r="F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>
        <v>0</v>
      </c>
    </row>
    <row r="93" spans="4:28" ht="12.75">
      <c r="D93" s="30">
        <v>0</v>
      </c>
      <c r="F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>
        <v>0</v>
      </c>
    </row>
    <row r="94" spans="4:28" ht="12.75">
      <c r="D94" s="30">
        <v>0</v>
      </c>
      <c r="F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>
        <v>0</v>
      </c>
    </row>
    <row r="95" spans="4:28" ht="12.75">
      <c r="D95" s="30">
        <v>0</v>
      </c>
      <c r="F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>
        <v>0</v>
      </c>
    </row>
    <row r="96" spans="4:28" ht="12.75">
      <c r="D96" s="30">
        <v>0</v>
      </c>
      <c r="F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>
        <v>0</v>
      </c>
    </row>
    <row r="97" spans="4:28" ht="12.75">
      <c r="D97" s="30">
        <v>0</v>
      </c>
      <c r="F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>
        <v>0</v>
      </c>
    </row>
    <row r="98" spans="4:28" ht="12.75">
      <c r="D98" s="30">
        <v>0</v>
      </c>
      <c r="F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>
        <v>0</v>
      </c>
    </row>
    <row r="99" spans="4:28" ht="12.75">
      <c r="D99" s="30">
        <v>0</v>
      </c>
      <c r="F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>
        <v>0</v>
      </c>
    </row>
    <row r="100" spans="4:28" ht="12.75">
      <c r="D100" s="30">
        <v>0</v>
      </c>
      <c r="F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>
        <v>0</v>
      </c>
    </row>
    <row r="101" spans="4:28" ht="12.75">
      <c r="D101" s="30">
        <v>0</v>
      </c>
      <c r="F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>
        <v>0</v>
      </c>
    </row>
    <row r="102" spans="4:28" ht="12.75">
      <c r="D102" s="30">
        <v>0</v>
      </c>
      <c r="F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>
        <v>0</v>
      </c>
    </row>
    <row r="103" spans="4:28" ht="12.75">
      <c r="D103" s="30">
        <v>0</v>
      </c>
      <c r="F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>
        <v>0</v>
      </c>
    </row>
    <row r="104" spans="4:28" ht="12.75">
      <c r="D104" s="30">
        <v>0</v>
      </c>
      <c r="F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>
        <v>0</v>
      </c>
    </row>
    <row r="105" spans="4:28" ht="12.75">
      <c r="D105" s="30">
        <v>0</v>
      </c>
      <c r="F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>
        <v>0</v>
      </c>
    </row>
    <row r="106" spans="4:28" ht="12.75">
      <c r="D106" s="30">
        <v>0</v>
      </c>
      <c r="F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>
        <v>0</v>
      </c>
    </row>
    <row r="107" spans="4:28" ht="12.75">
      <c r="D107" s="30">
        <v>0</v>
      </c>
      <c r="F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>
        <v>0</v>
      </c>
    </row>
    <row r="108" spans="4:28" ht="12.75">
      <c r="D108" s="30">
        <v>0</v>
      </c>
      <c r="F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>
        <v>0</v>
      </c>
    </row>
    <row r="109" spans="4:28" ht="12.75">
      <c r="D109" s="30">
        <v>0</v>
      </c>
      <c r="F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>
        <v>0</v>
      </c>
    </row>
    <row r="110" spans="4:28" ht="12.75">
      <c r="D110" s="30">
        <v>0</v>
      </c>
      <c r="F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>
        <v>0</v>
      </c>
    </row>
    <row r="111" spans="4:28" ht="12.75">
      <c r="D111" s="30">
        <v>0</v>
      </c>
      <c r="F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>
        <v>0</v>
      </c>
    </row>
    <row r="112" spans="4:28" ht="12.75">
      <c r="D112" s="30">
        <v>0</v>
      </c>
      <c r="F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>
        <v>0</v>
      </c>
    </row>
    <row r="113" spans="4:28" ht="12.75">
      <c r="D113" s="30">
        <v>0</v>
      </c>
      <c r="F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>
        <v>0</v>
      </c>
    </row>
    <row r="114" spans="4:28" ht="12.75">
      <c r="D114" s="30">
        <v>0</v>
      </c>
      <c r="F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>
        <v>0</v>
      </c>
    </row>
    <row r="115" spans="4:28" ht="12.75">
      <c r="D115" s="30">
        <v>0</v>
      </c>
      <c r="F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>
        <v>0</v>
      </c>
    </row>
    <row r="116" spans="4:28" ht="12.75">
      <c r="D116" s="30">
        <v>0</v>
      </c>
      <c r="F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>
        <v>0</v>
      </c>
    </row>
    <row r="117" spans="4:28" ht="12.75">
      <c r="D117" s="30">
        <v>0</v>
      </c>
      <c r="F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>
        <v>0</v>
      </c>
    </row>
    <row r="118" spans="4:28" ht="12.75">
      <c r="D118" s="30">
        <v>0</v>
      </c>
      <c r="F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>
        <v>0</v>
      </c>
    </row>
    <row r="119" spans="4:28" ht="12.75">
      <c r="D119" s="30">
        <v>0</v>
      </c>
      <c r="F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>
        <v>0</v>
      </c>
    </row>
    <row r="120" spans="4:28" ht="12.75">
      <c r="D120" s="30">
        <v>0</v>
      </c>
      <c r="F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>
        <v>0</v>
      </c>
    </row>
    <row r="121" spans="4:28" ht="12.75">
      <c r="D121" s="30">
        <v>0</v>
      </c>
      <c r="F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>
        <v>0</v>
      </c>
    </row>
    <row r="122" spans="4:28" ht="12.75">
      <c r="D122" s="30">
        <v>0</v>
      </c>
      <c r="F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  <c r="AB122">
        <v>0</v>
      </c>
    </row>
    <row r="123" spans="4:28" ht="12.75">
      <c r="D123" s="30">
        <v>0</v>
      </c>
      <c r="F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>
        <v>0</v>
      </c>
    </row>
    <row r="124" spans="4:28" ht="12.75">
      <c r="D124" s="30">
        <v>0</v>
      </c>
      <c r="F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>
        <v>0</v>
      </c>
    </row>
    <row r="125" spans="4:28" ht="12.75">
      <c r="D125" s="30">
        <v>0</v>
      </c>
      <c r="F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>
        <v>0</v>
      </c>
    </row>
    <row r="126" spans="4:28" ht="12.75">
      <c r="D126" s="30">
        <v>0</v>
      </c>
      <c r="F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>
        <v>0</v>
      </c>
    </row>
    <row r="127" spans="4:28" ht="12.75">
      <c r="D127" s="30">
        <v>0</v>
      </c>
      <c r="F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>
        <v>0</v>
      </c>
    </row>
    <row r="128" spans="4:28" ht="12.75">
      <c r="D128" s="30">
        <v>0</v>
      </c>
      <c r="F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>
        <v>0</v>
      </c>
    </row>
    <row r="129" spans="4:28" ht="12.75">
      <c r="D129" s="30">
        <v>0</v>
      </c>
      <c r="F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>
        <v>0</v>
      </c>
    </row>
    <row r="130" spans="4:28" ht="12.75">
      <c r="D130" s="30">
        <v>0</v>
      </c>
      <c r="F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>
        <v>0</v>
      </c>
    </row>
    <row r="131" spans="4:28" ht="12.75">
      <c r="D131" s="30">
        <v>0</v>
      </c>
      <c r="F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>
        <v>0</v>
      </c>
    </row>
    <row r="132" spans="4:28" ht="12.75">
      <c r="D132" s="30">
        <v>0</v>
      </c>
      <c r="F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>
        <v>0</v>
      </c>
    </row>
    <row r="133" spans="4:28" ht="12.75">
      <c r="D133" s="30">
        <v>0</v>
      </c>
      <c r="F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>
        <v>0</v>
      </c>
    </row>
    <row r="134" spans="4:28" ht="12.75">
      <c r="D134" s="30">
        <v>0</v>
      </c>
      <c r="F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>
        <v>0</v>
      </c>
    </row>
    <row r="135" spans="4:28" ht="12.75">
      <c r="D135" s="30">
        <v>0</v>
      </c>
      <c r="F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>
        <v>0</v>
      </c>
    </row>
    <row r="136" spans="4:28" ht="12.75">
      <c r="D136" s="30">
        <v>0</v>
      </c>
      <c r="F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>
        <v>0</v>
      </c>
    </row>
    <row r="137" spans="4:28" ht="12.75">
      <c r="D137" s="30">
        <v>0</v>
      </c>
      <c r="F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>
        <v>0</v>
      </c>
    </row>
    <row r="138" spans="4:28" ht="12.75">
      <c r="D138" s="30">
        <v>0</v>
      </c>
      <c r="F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>
        <v>0</v>
      </c>
    </row>
    <row r="139" spans="4:28" ht="12.75">
      <c r="D139" s="30">
        <v>0</v>
      </c>
      <c r="F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>
        <v>0</v>
      </c>
    </row>
    <row r="140" spans="4:28" ht="12.75">
      <c r="D140" s="30">
        <v>0</v>
      </c>
      <c r="F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>
        <v>0</v>
      </c>
    </row>
    <row r="141" spans="4:28" ht="12.75">
      <c r="D141" s="30">
        <v>0</v>
      </c>
      <c r="F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>
        <v>0</v>
      </c>
    </row>
    <row r="142" spans="4:28" ht="12.75">
      <c r="D142" s="30">
        <v>0</v>
      </c>
      <c r="F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>
        <v>0</v>
      </c>
    </row>
    <row r="143" spans="4:28" ht="12.75">
      <c r="D143" s="30">
        <v>0</v>
      </c>
      <c r="F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>
        <v>0</v>
      </c>
    </row>
    <row r="144" spans="4:28" ht="12.75">
      <c r="D144" s="30">
        <v>0</v>
      </c>
      <c r="F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>
        <v>0</v>
      </c>
    </row>
    <row r="145" spans="4:28" ht="12.75">
      <c r="D145" s="30">
        <v>0</v>
      </c>
      <c r="F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>
        <v>0</v>
      </c>
    </row>
    <row r="146" spans="4:28" ht="12.75">
      <c r="D146" s="30">
        <v>0</v>
      </c>
      <c r="F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>
        <v>0</v>
      </c>
    </row>
    <row r="147" spans="4:28" ht="12.75">
      <c r="D147" s="30">
        <v>0</v>
      </c>
      <c r="F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>
        <v>0</v>
      </c>
    </row>
    <row r="148" spans="4:28" ht="12.75">
      <c r="D148" s="30">
        <v>0</v>
      </c>
      <c r="F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>
        <v>0</v>
      </c>
    </row>
    <row r="149" spans="4:28" ht="12.75">
      <c r="D149" s="30">
        <v>0</v>
      </c>
      <c r="F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>
        <v>0</v>
      </c>
    </row>
    <row r="150" spans="4:28" ht="12.75">
      <c r="D150" s="30">
        <v>0</v>
      </c>
      <c r="F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>
        <v>0</v>
      </c>
    </row>
    <row r="151" spans="4:28" ht="12.75">
      <c r="D151" s="30">
        <v>0</v>
      </c>
      <c r="F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>
        <v>0</v>
      </c>
    </row>
    <row r="152" spans="4:28" ht="12.75">
      <c r="D152" s="30">
        <v>0</v>
      </c>
      <c r="F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>
        <v>0</v>
      </c>
    </row>
    <row r="153" spans="4:28" ht="12.75">
      <c r="D153" s="30">
        <v>0</v>
      </c>
      <c r="F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>
        <v>0</v>
      </c>
    </row>
    <row r="154" spans="4:28" ht="12.75">
      <c r="D154" s="30">
        <v>0</v>
      </c>
      <c r="F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>
        <v>0</v>
      </c>
    </row>
    <row r="155" spans="4:28" ht="12.75">
      <c r="D155" s="30">
        <v>0</v>
      </c>
      <c r="F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>
        <v>0</v>
      </c>
    </row>
    <row r="156" spans="4:28" ht="12.75">
      <c r="D156" s="30">
        <v>0</v>
      </c>
      <c r="F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>
        <v>0</v>
      </c>
    </row>
    <row r="157" spans="4:28" ht="12.75">
      <c r="D157" s="30">
        <v>0</v>
      </c>
      <c r="F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>
        <v>0</v>
      </c>
    </row>
    <row r="158" spans="4:28" ht="12.75">
      <c r="D158" s="30">
        <v>0</v>
      </c>
      <c r="F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>
        <v>0</v>
      </c>
    </row>
    <row r="159" spans="4:28" ht="12.75">
      <c r="D159" s="30">
        <v>0</v>
      </c>
      <c r="F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>
        <v>0</v>
      </c>
    </row>
    <row r="160" spans="4:28" ht="12.75">
      <c r="D160" s="30">
        <v>0</v>
      </c>
      <c r="F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>
        <v>0</v>
      </c>
    </row>
    <row r="161" spans="4:28" ht="12.75">
      <c r="D161" s="30">
        <v>0</v>
      </c>
      <c r="F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>
        <v>0</v>
      </c>
    </row>
    <row r="162" spans="4:28" ht="12.75">
      <c r="D162" s="30">
        <v>0</v>
      </c>
      <c r="F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>
        <v>0</v>
      </c>
    </row>
    <row r="163" spans="4:28" ht="12.75">
      <c r="D163" s="30">
        <v>0</v>
      </c>
      <c r="F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>
        <v>0</v>
      </c>
    </row>
    <row r="164" spans="4:28" ht="12.75">
      <c r="D164" s="30">
        <v>0</v>
      </c>
      <c r="F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>
        <v>0</v>
      </c>
    </row>
    <row r="165" spans="4:28" ht="12.75">
      <c r="D165" s="30">
        <v>0</v>
      </c>
      <c r="F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>
        <v>0</v>
      </c>
    </row>
    <row r="166" spans="4:28" ht="12.75">
      <c r="D166" s="30">
        <v>0</v>
      </c>
      <c r="F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>
        <v>0</v>
      </c>
    </row>
    <row r="167" spans="4:28" ht="12.75">
      <c r="D167" s="30">
        <v>0</v>
      </c>
      <c r="F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>
        <v>0</v>
      </c>
    </row>
    <row r="168" spans="4:28" ht="12.75">
      <c r="D168" s="30">
        <v>0</v>
      </c>
      <c r="F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>
        <v>0</v>
      </c>
    </row>
    <row r="169" spans="4:28" ht="12.75">
      <c r="D169" s="30">
        <v>0</v>
      </c>
      <c r="F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>
        <v>0</v>
      </c>
    </row>
    <row r="170" spans="4:28" ht="12.75">
      <c r="D170" s="30">
        <v>0</v>
      </c>
      <c r="F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>
        <v>0</v>
      </c>
    </row>
    <row r="171" spans="4:28" ht="12.75">
      <c r="D171" s="30">
        <v>0</v>
      </c>
      <c r="F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>
        <v>0</v>
      </c>
    </row>
    <row r="172" spans="4:28" ht="12.75">
      <c r="D172" s="30">
        <v>0</v>
      </c>
      <c r="F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>
        <v>0</v>
      </c>
    </row>
    <row r="173" spans="4:28" ht="12.75">
      <c r="D173" s="30">
        <v>0</v>
      </c>
      <c r="F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>
        <v>0</v>
      </c>
    </row>
    <row r="174" spans="4:28" ht="12.75">
      <c r="D174" s="30">
        <v>0</v>
      </c>
      <c r="F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>
        <v>0</v>
      </c>
    </row>
    <row r="175" spans="4:28" ht="12.75">
      <c r="D175" s="30">
        <v>0</v>
      </c>
      <c r="F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>
        <v>0</v>
      </c>
    </row>
    <row r="176" spans="4:28" ht="12.75">
      <c r="D176" s="30">
        <v>0</v>
      </c>
      <c r="F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>
        <v>0</v>
      </c>
    </row>
    <row r="177" spans="4:28" ht="12.75">
      <c r="D177" s="30">
        <v>0</v>
      </c>
      <c r="F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>
        <v>0</v>
      </c>
    </row>
    <row r="178" spans="4:28" ht="12.75">
      <c r="D178" s="30">
        <v>0</v>
      </c>
      <c r="F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>
        <v>0</v>
      </c>
    </row>
    <row r="179" spans="4:28" ht="12.75">
      <c r="D179" s="30">
        <v>0</v>
      </c>
      <c r="F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>
        <v>0</v>
      </c>
    </row>
    <row r="180" spans="4:28" ht="12.75">
      <c r="D180" s="30">
        <v>0</v>
      </c>
      <c r="F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>
        <v>0</v>
      </c>
    </row>
    <row r="181" spans="4:28" ht="12.75">
      <c r="D181" s="30">
        <v>0</v>
      </c>
      <c r="F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>
        <v>0</v>
      </c>
    </row>
    <row r="182" spans="4:28" ht="12.75">
      <c r="D182" s="30">
        <v>0</v>
      </c>
      <c r="F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>
        <v>0</v>
      </c>
    </row>
    <row r="183" spans="4:28" ht="12.75">
      <c r="D183" s="30">
        <v>0</v>
      </c>
      <c r="F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>
        <v>0</v>
      </c>
    </row>
    <row r="184" spans="4:28" ht="12.75">
      <c r="D184" s="30">
        <v>0</v>
      </c>
      <c r="F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>
        <v>0</v>
      </c>
    </row>
    <row r="185" spans="4:28" ht="12.75">
      <c r="D185" s="30">
        <v>0</v>
      </c>
      <c r="F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>
        <v>0</v>
      </c>
    </row>
    <row r="186" spans="4:28" ht="12.75">
      <c r="D186" s="30">
        <v>0</v>
      </c>
      <c r="F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>
        <v>0</v>
      </c>
    </row>
    <row r="187" spans="4:28" ht="12.75">
      <c r="D187" s="30">
        <v>0</v>
      </c>
      <c r="F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>
        <v>0</v>
      </c>
    </row>
    <row r="188" spans="4:28" ht="12.75">
      <c r="D188" s="30">
        <v>0</v>
      </c>
      <c r="F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0</v>
      </c>
      <c r="AB188">
        <v>0</v>
      </c>
    </row>
    <row r="189" spans="4:28" ht="12.75">
      <c r="D189" s="30">
        <v>0</v>
      </c>
      <c r="F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>
        <v>0</v>
      </c>
    </row>
    <row r="190" spans="4:28" ht="12.75">
      <c r="D190" s="30">
        <v>0</v>
      </c>
      <c r="F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>
        <v>0</v>
      </c>
    </row>
    <row r="191" spans="4:28" ht="12.75">
      <c r="D191" s="30">
        <v>0</v>
      </c>
      <c r="F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>
        <v>0</v>
      </c>
    </row>
    <row r="192" spans="4:28" ht="12.75">
      <c r="D192" s="30">
        <v>0</v>
      </c>
      <c r="F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0</v>
      </c>
      <c r="AB192">
        <v>0</v>
      </c>
    </row>
    <row r="193" spans="4:28" ht="12.75">
      <c r="D193" s="30">
        <v>0</v>
      </c>
      <c r="F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>
        <v>0</v>
      </c>
    </row>
    <row r="194" spans="4:28" ht="12.75">
      <c r="D194" s="30">
        <v>0</v>
      </c>
      <c r="F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>
        <v>0</v>
      </c>
    </row>
    <row r="195" spans="4:28" ht="12.75">
      <c r="D195" s="30">
        <v>0</v>
      </c>
      <c r="F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>
        <v>0</v>
      </c>
    </row>
    <row r="196" spans="4:28" ht="12.75">
      <c r="D196" s="30">
        <v>0</v>
      </c>
      <c r="F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>
        <v>0</v>
      </c>
    </row>
    <row r="197" spans="4:28" ht="12.75">
      <c r="D197" s="30">
        <v>0</v>
      </c>
      <c r="F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>
        <v>0</v>
      </c>
    </row>
    <row r="198" spans="4:28" ht="12.75">
      <c r="D198" s="30">
        <v>0</v>
      </c>
      <c r="F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>
        <v>0</v>
      </c>
    </row>
    <row r="199" spans="4:28" ht="12.75">
      <c r="D199" s="30">
        <v>0</v>
      </c>
      <c r="F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>
        <v>0</v>
      </c>
    </row>
    <row r="200" spans="4:28" ht="12.75">
      <c r="D200" s="30">
        <v>0</v>
      </c>
      <c r="F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>
        <v>0</v>
      </c>
    </row>
    <row r="201" spans="4:28" ht="12.75">
      <c r="D201" s="30">
        <v>0</v>
      </c>
      <c r="F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>
        <v>0</v>
      </c>
    </row>
    <row r="202" spans="4:28" ht="12.75">
      <c r="D202" s="30">
        <v>0</v>
      </c>
      <c r="F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>
        <v>0</v>
      </c>
    </row>
    <row r="203" spans="4:28" ht="12.75">
      <c r="D203" s="30">
        <v>0</v>
      </c>
      <c r="F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0</v>
      </c>
      <c r="AB203">
        <v>0</v>
      </c>
    </row>
    <row r="204" spans="4:28" ht="12.75">
      <c r="D204" s="30">
        <v>0</v>
      </c>
      <c r="F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0</v>
      </c>
      <c r="AA204" s="30">
        <v>0</v>
      </c>
      <c r="AB204">
        <v>0</v>
      </c>
    </row>
    <row r="205" spans="4:28" ht="12.75">
      <c r="D205" s="30">
        <v>0</v>
      </c>
      <c r="F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>
        <v>0</v>
      </c>
    </row>
    <row r="206" spans="4:28" ht="12.75">
      <c r="D206" s="30">
        <v>0</v>
      </c>
      <c r="F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0</v>
      </c>
      <c r="AB206">
        <v>0</v>
      </c>
    </row>
    <row r="207" spans="4:28" ht="12.75">
      <c r="D207" s="30">
        <v>0</v>
      </c>
      <c r="F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0</v>
      </c>
      <c r="AA207" s="30">
        <v>0</v>
      </c>
      <c r="AB207">
        <v>0</v>
      </c>
    </row>
    <row r="208" spans="4:28" ht="12.75">
      <c r="D208" s="30">
        <v>0</v>
      </c>
      <c r="F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>
        <v>0</v>
      </c>
    </row>
    <row r="209" spans="4:28" ht="12.75">
      <c r="D209" s="30">
        <v>0</v>
      </c>
      <c r="F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>
        <v>0</v>
      </c>
    </row>
    <row r="210" spans="4:28" ht="12.75">
      <c r="D210" s="30">
        <v>0</v>
      </c>
      <c r="F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>
        <v>0</v>
      </c>
    </row>
    <row r="211" spans="4:28" ht="12.75">
      <c r="D211" s="30">
        <v>0</v>
      </c>
      <c r="F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>
        <v>0</v>
      </c>
    </row>
    <row r="212" spans="4:28" ht="12.75">
      <c r="D212" s="30">
        <v>0</v>
      </c>
      <c r="F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0">
        <v>0</v>
      </c>
      <c r="AB212">
        <v>0</v>
      </c>
    </row>
    <row r="213" spans="4:28" ht="12.75">
      <c r="D213" s="30">
        <v>0</v>
      </c>
      <c r="F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>
        <v>0</v>
      </c>
    </row>
    <row r="214" spans="4:28" ht="12.75">
      <c r="D214" s="30">
        <v>0</v>
      </c>
      <c r="F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0</v>
      </c>
      <c r="AB214">
        <v>0</v>
      </c>
    </row>
    <row r="215" spans="4:28" ht="12.75">
      <c r="D215" s="30">
        <v>0</v>
      </c>
      <c r="F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0">
        <v>0</v>
      </c>
      <c r="AB215">
        <v>0</v>
      </c>
    </row>
    <row r="216" spans="4:28" ht="12.75">
      <c r="D216" s="30">
        <v>0</v>
      </c>
      <c r="F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>
        <v>0</v>
      </c>
    </row>
    <row r="217" spans="4:28" ht="12.75">
      <c r="D217" s="30">
        <v>0</v>
      </c>
      <c r="F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>
        <v>0</v>
      </c>
    </row>
    <row r="218" spans="4:28" ht="12.75">
      <c r="D218" s="30">
        <v>0</v>
      </c>
      <c r="F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0</v>
      </c>
      <c r="AB218">
        <v>0</v>
      </c>
    </row>
    <row r="219" spans="4:28" ht="12.75">
      <c r="D219" s="30">
        <v>0</v>
      </c>
      <c r="F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0</v>
      </c>
      <c r="AB219">
        <v>0</v>
      </c>
    </row>
    <row r="220" spans="4:28" ht="12.75">
      <c r="D220" s="30">
        <v>0</v>
      </c>
      <c r="F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>
        <v>0</v>
      </c>
    </row>
    <row r="221" spans="4:28" ht="12.75">
      <c r="D221" s="30">
        <v>0</v>
      </c>
      <c r="F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0">
        <v>0</v>
      </c>
      <c r="AB221">
        <v>0</v>
      </c>
    </row>
    <row r="222" spans="4:28" ht="12.75">
      <c r="D222" s="30">
        <v>0</v>
      </c>
      <c r="F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>
        <v>0</v>
      </c>
    </row>
    <row r="223" spans="4:28" ht="12.75">
      <c r="D223" s="30">
        <v>0</v>
      </c>
      <c r="F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0">
        <v>0</v>
      </c>
      <c r="AB223">
        <v>0</v>
      </c>
    </row>
    <row r="224" spans="4:28" ht="12.75">
      <c r="D224" s="30">
        <v>0</v>
      </c>
      <c r="F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>
        <v>0</v>
      </c>
    </row>
    <row r="225" spans="4:28" ht="12.75">
      <c r="D225" s="30">
        <v>0</v>
      </c>
      <c r="F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>
        <v>0</v>
      </c>
    </row>
    <row r="226" spans="4:28" ht="12.75">
      <c r="D226" s="30">
        <v>0</v>
      </c>
      <c r="F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0</v>
      </c>
      <c r="AB226">
        <v>0</v>
      </c>
    </row>
    <row r="227" spans="4:28" ht="12.75">
      <c r="D227" s="30">
        <v>0</v>
      </c>
      <c r="F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0</v>
      </c>
      <c r="AB227">
        <v>0</v>
      </c>
    </row>
    <row r="228" spans="4:28" ht="12.75">
      <c r="D228" s="30">
        <v>0</v>
      </c>
      <c r="F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>
        <v>0</v>
      </c>
    </row>
    <row r="229" spans="4:28" ht="12.75">
      <c r="D229" s="30">
        <v>0</v>
      </c>
      <c r="F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0</v>
      </c>
      <c r="AB229">
        <v>0</v>
      </c>
    </row>
    <row r="230" spans="4:28" ht="12.75">
      <c r="D230" s="30">
        <v>0</v>
      </c>
      <c r="F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>
        <v>0</v>
      </c>
    </row>
    <row r="231" spans="4:28" ht="12.75">
      <c r="D231" s="30">
        <v>0</v>
      </c>
      <c r="F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>
        <v>0</v>
      </c>
    </row>
    <row r="232" spans="4:28" ht="12.75">
      <c r="D232" s="30">
        <v>0</v>
      </c>
      <c r="F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>
        <v>0</v>
      </c>
    </row>
    <row r="233" spans="4:28" ht="12.75">
      <c r="D233" s="30">
        <v>0</v>
      </c>
      <c r="F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>
        <v>0</v>
      </c>
    </row>
    <row r="234" spans="4:28" ht="12.75">
      <c r="D234" s="30">
        <v>0</v>
      </c>
      <c r="F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>
        <v>0</v>
      </c>
    </row>
    <row r="235" spans="4:28" ht="12.75">
      <c r="D235" s="30">
        <v>0</v>
      </c>
      <c r="F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>
        <v>0</v>
      </c>
    </row>
    <row r="236" spans="4:28" ht="12.75">
      <c r="D236" s="30">
        <v>0</v>
      </c>
      <c r="F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30">
        <v>0</v>
      </c>
      <c r="AA236" s="30">
        <v>0</v>
      </c>
      <c r="AB236">
        <v>0</v>
      </c>
    </row>
    <row r="237" spans="4:28" ht="12.75">
      <c r="D237" s="30">
        <v>0</v>
      </c>
      <c r="F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0</v>
      </c>
      <c r="Y237" s="30">
        <v>0</v>
      </c>
      <c r="Z237" s="30">
        <v>0</v>
      </c>
      <c r="AA237" s="30">
        <v>0</v>
      </c>
      <c r="AB237">
        <v>0</v>
      </c>
    </row>
    <row r="238" spans="4:28" ht="12.75">
      <c r="D238" s="30">
        <v>0</v>
      </c>
      <c r="F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>
        <v>0</v>
      </c>
    </row>
    <row r="239" spans="4:28" ht="12.75">
      <c r="D239" s="30">
        <v>0</v>
      </c>
      <c r="F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0">
        <v>0</v>
      </c>
      <c r="Z239" s="30">
        <v>0</v>
      </c>
      <c r="AA239" s="30">
        <v>0</v>
      </c>
      <c r="AB239">
        <v>0</v>
      </c>
    </row>
    <row r="240" spans="4:28" ht="12.75">
      <c r="D240" s="30">
        <v>0</v>
      </c>
      <c r="F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>
        <v>0</v>
      </c>
    </row>
    <row r="241" spans="4:28" ht="12.75">
      <c r="D241" s="30">
        <v>0</v>
      </c>
      <c r="F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v>0</v>
      </c>
      <c r="Z241" s="30">
        <v>0</v>
      </c>
      <c r="AA241" s="30">
        <v>0</v>
      </c>
      <c r="AB241">
        <v>0</v>
      </c>
    </row>
    <row r="242" spans="4:28" ht="12.75">
      <c r="D242" s="30">
        <v>0</v>
      </c>
      <c r="F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>
        <v>0</v>
      </c>
    </row>
    <row r="243" spans="4:28" ht="12.75">
      <c r="D243" s="30">
        <v>0</v>
      </c>
      <c r="F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>
        <v>0</v>
      </c>
    </row>
    <row r="244" spans="4:28" ht="12.75">
      <c r="D244" s="30">
        <v>0</v>
      </c>
      <c r="F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>
        <v>0</v>
      </c>
    </row>
    <row r="245" spans="4:28" ht="12.75">
      <c r="D245" s="30">
        <v>0</v>
      </c>
      <c r="F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0</v>
      </c>
      <c r="AA245" s="30">
        <v>0</v>
      </c>
      <c r="AB245">
        <v>0</v>
      </c>
    </row>
    <row r="246" spans="4:28" ht="12.75">
      <c r="D246" s="30">
        <v>0</v>
      </c>
      <c r="F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0</v>
      </c>
      <c r="Z246" s="30">
        <v>0</v>
      </c>
      <c r="AA246" s="30">
        <v>0</v>
      </c>
      <c r="AB246">
        <v>0</v>
      </c>
    </row>
    <row r="247" spans="4:28" ht="12.75">
      <c r="D247" s="30">
        <v>0</v>
      </c>
      <c r="F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0">
        <v>0</v>
      </c>
      <c r="Z247" s="30">
        <v>0</v>
      </c>
      <c r="AA247" s="30">
        <v>0</v>
      </c>
      <c r="AB247">
        <v>0</v>
      </c>
    </row>
    <row r="248" spans="4:28" ht="12.75">
      <c r="D248" s="30">
        <v>0</v>
      </c>
      <c r="F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0">
        <v>0</v>
      </c>
      <c r="Z248" s="30">
        <v>0</v>
      </c>
      <c r="AA248" s="30">
        <v>0</v>
      </c>
      <c r="AB248">
        <v>0</v>
      </c>
    </row>
    <row r="249" spans="4:28" ht="12.75">
      <c r="D249" s="30">
        <v>0</v>
      </c>
      <c r="F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  <c r="Z249" s="30">
        <v>0</v>
      </c>
      <c r="AA249" s="30">
        <v>0</v>
      </c>
      <c r="AB249">
        <v>0</v>
      </c>
    </row>
    <row r="250" spans="4:28" ht="12.75">
      <c r="D250" s="30">
        <v>0</v>
      </c>
      <c r="F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0">
        <v>0</v>
      </c>
      <c r="AB250">
        <v>0</v>
      </c>
    </row>
    <row r="251" spans="4:28" ht="12.75">
      <c r="D251" s="30">
        <v>0</v>
      </c>
      <c r="F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0">
        <v>0</v>
      </c>
      <c r="AB251">
        <v>0</v>
      </c>
    </row>
    <row r="252" spans="4:28" ht="12.75">
      <c r="D252" s="30">
        <v>0</v>
      </c>
      <c r="F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0</v>
      </c>
      <c r="AB252">
        <v>0</v>
      </c>
    </row>
    <row r="253" spans="4:28" ht="12.75">
      <c r="D253" s="30">
        <v>0</v>
      </c>
      <c r="F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>
        <v>0</v>
      </c>
    </row>
    <row r="254" spans="4:28" ht="12.75">
      <c r="D254" s="30">
        <v>0</v>
      </c>
      <c r="F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0</v>
      </c>
      <c r="AB254">
        <v>0</v>
      </c>
    </row>
    <row r="255" spans="4:28" ht="12.75">
      <c r="D255" s="30">
        <v>0</v>
      </c>
      <c r="F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>
        <v>0</v>
      </c>
    </row>
    <row r="256" spans="4:28" ht="12.75">
      <c r="D256" s="30">
        <v>0</v>
      </c>
      <c r="F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>
        <v>0</v>
      </c>
    </row>
    <row r="257" spans="4:28" ht="12.75">
      <c r="D257" s="30">
        <v>0</v>
      </c>
      <c r="F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0</v>
      </c>
      <c r="V257" s="30">
        <v>0</v>
      </c>
      <c r="W257" s="30">
        <v>0</v>
      </c>
      <c r="X257" s="30">
        <v>0</v>
      </c>
      <c r="Y257" s="30">
        <v>0</v>
      </c>
      <c r="Z257" s="30">
        <v>0</v>
      </c>
      <c r="AA257" s="30">
        <v>0</v>
      </c>
      <c r="AB257">
        <v>0</v>
      </c>
    </row>
    <row r="258" spans="4:28" ht="12.75">
      <c r="D258" s="30">
        <v>0</v>
      </c>
      <c r="F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0">
        <v>0</v>
      </c>
      <c r="AB258">
        <v>0</v>
      </c>
    </row>
    <row r="259" spans="4:28" ht="12.75">
      <c r="D259" s="30">
        <v>0</v>
      </c>
      <c r="F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>
        <v>0</v>
      </c>
    </row>
    <row r="260" spans="4:28" ht="12.75">
      <c r="D260" s="30">
        <v>0</v>
      </c>
      <c r="F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>
        <v>0</v>
      </c>
    </row>
    <row r="261" spans="4:28" ht="12.75">
      <c r="D261" s="30">
        <v>0</v>
      </c>
      <c r="F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30">
        <v>0</v>
      </c>
      <c r="Z261" s="30">
        <v>0</v>
      </c>
      <c r="AA261" s="30">
        <v>0</v>
      </c>
      <c r="AB261">
        <v>0</v>
      </c>
    </row>
    <row r="262" spans="4:28" ht="12.75">
      <c r="D262" s="30">
        <v>0</v>
      </c>
      <c r="F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30">
        <v>0</v>
      </c>
      <c r="AA262" s="30">
        <v>0</v>
      </c>
      <c r="AB262">
        <v>0</v>
      </c>
    </row>
    <row r="263" spans="4:28" ht="12.75">
      <c r="D263" s="30">
        <v>0</v>
      </c>
      <c r="F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>
        <v>0</v>
      </c>
    </row>
    <row r="264" spans="4:28" ht="12.75">
      <c r="D264" s="30">
        <v>0</v>
      </c>
      <c r="F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0</v>
      </c>
      <c r="AA264" s="30">
        <v>0</v>
      </c>
      <c r="AB264">
        <v>0</v>
      </c>
    </row>
    <row r="265" spans="4:28" ht="12.75">
      <c r="D265" s="30">
        <v>0</v>
      </c>
      <c r="F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  <c r="Y265" s="30">
        <v>0</v>
      </c>
      <c r="Z265" s="30">
        <v>0</v>
      </c>
      <c r="AA265" s="30">
        <v>0</v>
      </c>
      <c r="AB265">
        <v>0</v>
      </c>
    </row>
    <row r="266" spans="4:28" ht="12.75">
      <c r="D266" s="30">
        <v>0</v>
      </c>
      <c r="F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30">
        <v>0</v>
      </c>
      <c r="AB266">
        <v>0</v>
      </c>
    </row>
    <row r="267" spans="4:28" ht="12.75">
      <c r="D267" s="30">
        <v>0</v>
      </c>
      <c r="F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>
        <v>0</v>
      </c>
    </row>
    <row r="268" spans="4:28" ht="12.75">
      <c r="D268" s="30">
        <v>0</v>
      </c>
      <c r="F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>
        <v>0</v>
      </c>
    </row>
    <row r="269" spans="4:28" ht="12.75">
      <c r="D269" s="30">
        <v>0</v>
      </c>
      <c r="F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>
        <v>0</v>
      </c>
    </row>
    <row r="270" spans="4:28" ht="12.75">
      <c r="D270" s="30">
        <v>0</v>
      </c>
      <c r="F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>
        <v>0</v>
      </c>
    </row>
    <row r="271" spans="4:28" ht="12.75">
      <c r="D271" s="30">
        <v>0</v>
      </c>
      <c r="F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  <c r="Z271" s="30">
        <v>0</v>
      </c>
      <c r="AA271" s="30">
        <v>0</v>
      </c>
      <c r="AB271">
        <v>0</v>
      </c>
    </row>
    <row r="272" spans="4:28" ht="12.75">
      <c r="D272" s="30">
        <v>0</v>
      </c>
      <c r="F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0">
        <v>0</v>
      </c>
      <c r="AB272">
        <v>0</v>
      </c>
    </row>
    <row r="273" spans="4:28" ht="12.75">
      <c r="D273" s="30">
        <v>0</v>
      </c>
      <c r="F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0</v>
      </c>
      <c r="Z273" s="30">
        <v>0</v>
      </c>
      <c r="AA273" s="30">
        <v>0</v>
      </c>
      <c r="AB273">
        <v>0</v>
      </c>
    </row>
    <row r="274" spans="4:28" ht="12.75">
      <c r="D274" s="30">
        <v>0</v>
      </c>
      <c r="F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>
        <v>0</v>
      </c>
    </row>
    <row r="275" spans="4:28" ht="12.75">
      <c r="D275" s="30">
        <v>0</v>
      </c>
      <c r="F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>
        <v>0</v>
      </c>
      <c r="V275" s="30">
        <v>0</v>
      </c>
      <c r="W275" s="30">
        <v>0</v>
      </c>
      <c r="X275" s="30">
        <v>0</v>
      </c>
      <c r="Y275" s="30">
        <v>0</v>
      </c>
      <c r="Z275" s="30">
        <v>0</v>
      </c>
      <c r="AA275" s="30">
        <v>0</v>
      </c>
      <c r="AB275">
        <v>0</v>
      </c>
    </row>
    <row r="276" spans="4:28" ht="12.75">
      <c r="D276" s="30">
        <v>0</v>
      </c>
      <c r="F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0</v>
      </c>
      <c r="Z276" s="30">
        <v>0</v>
      </c>
      <c r="AA276" s="30">
        <v>0</v>
      </c>
      <c r="AB276">
        <v>0</v>
      </c>
    </row>
    <row r="277" spans="4:28" ht="12.75">
      <c r="D277" s="30">
        <v>0</v>
      </c>
      <c r="F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>
        <v>0</v>
      </c>
    </row>
    <row r="278" spans="4:28" ht="12.75">
      <c r="D278" s="30">
        <v>0</v>
      </c>
      <c r="F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>
        <v>0</v>
      </c>
    </row>
    <row r="279" spans="4:28" ht="12.75">
      <c r="D279" s="30">
        <v>0</v>
      </c>
      <c r="F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  <c r="Z279" s="30">
        <v>0</v>
      </c>
      <c r="AA279" s="30">
        <v>0</v>
      </c>
      <c r="AB279">
        <v>0</v>
      </c>
    </row>
    <row r="280" spans="4:28" ht="12.75">
      <c r="D280" s="30">
        <v>0</v>
      </c>
      <c r="F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30">
        <v>0</v>
      </c>
      <c r="AA280" s="30">
        <v>0</v>
      </c>
      <c r="AB280">
        <v>0</v>
      </c>
    </row>
    <row r="281" spans="4:28" ht="12.75">
      <c r="D281" s="30">
        <v>0</v>
      </c>
      <c r="F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>
        <v>0</v>
      </c>
    </row>
    <row r="282" spans="4:28" ht="12.75">
      <c r="D282" s="30">
        <v>0</v>
      </c>
      <c r="F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>
        <v>0</v>
      </c>
    </row>
    <row r="283" spans="4:28" ht="12.75">
      <c r="D283" s="30">
        <v>0</v>
      </c>
      <c r="F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>
        <v>0</v>
      </c>
    </row>
    <row r="284" spans="4:28" ht="12.75">
      <c r="D284" s="30">
        <v>0</v>
      </c>
      <c r="F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0</v>
      </c>
      <c r="Y284" s="30">
        <v>0</v>
      </c>
      <c r="Z284" s="30">
        <v>0</v>
      </c>
      <c r="AA284" s="30">
        <v>0</v>
      </c>
      <c r="AB284">
        <v>0</v>
      </c>
    </row>
    <row r="285" spans="4:28" ht="12.75">
      <c r="D285" s="30">
        <v>0</v>
      </c>
      <c r="F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30">
        <v>0</v>
      </c>
      <c r="X285" s="30">
        <v>0</v>
      </c>
      <c r="Y285" s="30">
        <v>0</v>
      </c>
      <c r="Z285" s="30">
        <v>0</v>
      </c>
      <c r="AA285" s="30">
        <v>0</v>
      </c>
      <c r="AB285">
        <v>0</v>
      </c>
    </row>
    <row r="286" spans="4:28" ht="12.75">
      <c r="D286" s="30">
        <v>0</v>
      </c>
      <c r="F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0</v>
      </c>
      <c r="X286" s="30">
        <v>0</v>
      </c>
      <c r="Y286" s="30">
        <v>0</v>
      </c>
      <c r="Z286" s="30">
        <v>0</v>
      </c>
      <c r="AA286" s="30">
        <v>0</v>
      </c>
      <c r="AB286">
        <v>0</v>
      </c>
    </row>
    <row r="287" spans="4:28" ht="12.75">
      <c r="D287" s="30">
        <v>0</v>
      </c>
      <c r="F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v>0</v>
      </c>
      <c r="Z287" s="30">
        <v>0</v>
      </c>
      <c r="AA287" s="30">
        <v>0</v>
      </c>
      <c r="AB287">
        <v>0</v>
      </c>
    </row>
    <row r="288" spans="4:28" ht="12.75">
      <c r="D288" s="30">
        <v>0</v>
      </c>
      <c r="F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0">
        <v>0</v>
      </c>
      <c r="AB288">
        <v>0</v>
      </c>
    </row>
    <row r="289" spans="4:28" ht="12.75">
      <c r="D289" s="30">
        <v>0</v>
      </c>
      <c r="F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v>0</v>
      </c>
      <c r="Z289" s="30">
        <v>0</v>
      </c>
      <c r="AA289" s="30">
        <v>0</v>
      </c>
      <c r="AB289">
        <v>0</v>
      </c>
    </row>
    <row r="290" spans="4:28" ht="12.75">
      <c r="D290" s="30">
        <v>0</v>
      </c>
      <c r="F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0</v>
      </c>
      <c r="U290" s="30">
        <v>0</v>
      </c>
      <c r="V290" s="30">
        <v>0</v>
      </c>
      <c r="W290" s="30">
        <v>0</v>
      </c>
      <c r="X290" s="30">
        <v>0</v>
      </c>
      <c r="Y290" s="30">
        <v>0</v>
      </c>
      <c r="Z290" s="30">
        <v>0</v>
      </c>
      <c r="AA290" s="30">
        <v>0</v>
      </c>
      <c r="AB290">
        <v>0</v>
      </c>
    </row>
    <row r="291" spans="4:28" ht="12.75">
      <c r="D291" s="30">
        <v>0</v>
      </c>
      <c r="F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0</v>
      </c>
      <c r="Z291" s="30">
        <v>0</v>
      </c>
      <c r="AA291" s="30">
        <v>0</v>
      </c>
      <c r="AB291">
        <v>0</v>
      </c>
    </row>
    <row r="292" spans="4:28" ht="12.75">
      <c r="D292" s="30">
        <v>0</v>
      </c>
      <c r="F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  <c r="Z292" s="30">
        <v>0</v>
      </c>
      <c r="AA292" s="30">
        <v>0</v>
      </c>
      <c r="AB292">
        <v>0</v>
      </c>
    </row>
    <row r="293" spans="4:28" ht="12.75">
      <c r="D293" s="30">
        <v>0</v>
      </c>
      <c r="F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>
        <v>0</v>
      </c>
    </row>
    <row r="294" spans="4:28" ht="12.75">
      <c r="D294" s="30">
        <v>0</v>
      </c>
      <c r="F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0</v>
      </c>
      <c r="AA294" s="30">
        <v>0</v>
      </c>
      <c r="AB294">
        <v>0</v>
      </c>
    </row>
    <row r="295" spans="4:28" ht="12.75">
      <c r="D295" s="30">
        <v>0</v>
      </c>
      <c r="F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30">
        <v>0</v>
      </c>
      <c r="Y295" s="30">
        <v>0</v>
      </c>
      <c r="Z295" s="30">
        <v>0</v>
      </c>
      <c r="AA295" s="30">
        <v>0</v>
      </c>
      <c r="AB295">
        <v>0</v>
      </c>
    </row>
    <row r="296" spans="4:28" ht="12.75">
      <c r="D296" s="30">
        <v>0</v>
      </c>
      <c r="F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0</v>
      </c>
      <c r="AB296">
        <v>0</v>
      </c>
    </row>
    <row r="297" spans="4:28" ht="12.75">
      <c r="D297" s="30">
        <v>0</v>
      </c>
      <c r="F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0</v>
      </c>
      <c r="AA297" s="30">
        <v>0</v>
      </c>
      <c r="AB297">
        <v>0</v>
      </c>
    </row>
    <row r="298" spans="4:28" ht="12.75">
      <c r="D298" s="30">
        <v>0</v>
      </c>
      <c r="F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30">
        <v>0</v>
      </c>
      <c r="AB298">
        <v>0</v>
      </c>
    </row>
    <row r="299" spans="4:28" ht="12.75">
      <c r="D299" s="30">
        <v>0</v>
      </c>
      <c r="F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0</v>
      </c>
      <c r="AA299" s="30">
        <v>0</v>
      </c>
      <c r="AB299">
        <v>0</v>
      </c>
    </row>
    <row r="300" spans="4:28" ht="12.75">
      <c r="D300" s="30">
        <v>0</v>
      </c>
      <c r="F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0">
        <v>0</v>
      </c>
      <c r="AB300">
        <v>0</v>
      </c>
    </row>
    <row r="301" spans="4:28" ht="12.75">
      <c r="D301" s="30">
        <v>0</v>
      </c>
      <c r="F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U301" s="30">
        <v>0</v>
      </c>
      <c r="V301" s="30">
        <v>0</v>
      </c>
      <c r="W301" s="30">
        <v>0</v>
      </c>
      <c r="X301" s="30">
        <v>0</v>
      </c>
      <c r="Y301" s="30">
        <v>0</v>
      </c>
      <c r="Z301" s="30">
        <v>0</v>
      </c>
      <c r="AA301" s="30">
        <v>0</v>
      </c>
      <c r="AB301">
        <v>0</v>
      </c>
    </row>
    <row r="302" spans="4:28" ht="12.75">
      <c r="D302" s="30">
        <v>0</v>
      </c>
      <c r="F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>
        <v>0</v>
      </c>
      <c r="V302" s="30">
        <v>0</v>
      </c>
      <c r="W302" s="30">
        <v>0</v>
      </c>
      <c r="X302" s="30">
        <v>0</v>
      </c>
      <c r="Y302" s="30">
        <v>0</v>
      </c>
      <c r="Z302" s="30">
        <v>0</v>
      </c>
      <c r="AA302" s="30">
        <v>0</v>
      </c>
      <c r="AB302">
        <v>0</v>
      </c>
    </row>
    <row r="303" spans="4:28" ht="12.75">
      <c r="D303" s="30">
        <v>0</v>
      </c>
      <c r="F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0</v>
      </c>
      <c r="AB303">
        <v>0</v>
      </c>
    </row>
    <row r="304" spans="4:28" ht="12.75">
      <c r="D304" s="30">
        <v>0</v>
      </c>
      <c r="F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>
        <v>0</v>
      </c>
      <c r="V304" s="30">
        <v>0</v>
      </c>
      <c r="W304" s="30">
        <v>0</v>
      </c>
      <c r="X304" s="30">
        <v>0</v>
      </c>
      <c r="Y304" s="30">
        <v>0</v>
      </c>
      <c r="Z304" s="30">
        <v>0</v>
      </c>
      <c r="AA304" s="30">
        <v>0</v>
      </c>
      <c r="AB304">
        <v>0</v>
      </c>
    </row>
    <row r="305" spans="4:28" ht="12.75">
      <c r="D305" s="30">
        <v>0</v>
      </c>
      <c r="F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0</v>
      </c>
      <c r="Y305" s="30">
        <v>0</v>
      </c>
      <c r="Z305" s="30">
        <v>0</v>
      </c>
      <c r="AA305" s="30">
        <v>0</v>
      </c>
      <c r="AB305">
        <v>0</v>
      </c>
    </row>
    <row r="306" spans="4:28" ht="12.75">
      <c r="D306" s="30">
        <v>0</v>
      </c>
      <c r="F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0</v>
      </c>
      <c r="AA306" s="30">
        <v>0</v>
      </c>
      <c r="AB306">
        <v>0</v>
      </c>
    </row>
    <row r="307" spans="4:28" ht="12.75">
      <c r="D307" s="30">
        <v>0</v>
      </c>
      <c r="F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0</v>
      </c>
      <c r="AA307" s="30">
        <v>0</v>
      </c>
      <c r="AB307">
        <v>0</v>
      </c>
    </row>
    <row r="308" spans="4:28" ht="12.75">
      <c r="D308" s="30">
        <v>0</v>
      </c>
      <c r="F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0</v>
      </c>
      <c r="Y308" s="30">
        <v>0</v>
      </c>
      <c r="Z308" s="30">
        <v>0</v>
      </c>
      <c r="AA308" s="30">
        <v>0</v>
      </c>
      <c r="AB308">
        <v>0</v>
      </c>
    </row>
    <row r="309" spans="4:28" ht="12.75">
      <c r="D309" s="30">
        <v>0</v>
      </c>
      <c r="F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0">
        <v>0</v>
      </c>
      <c r="Z309" s="30">
        <v>0</v>
      </c>
      <c r="AA309" s="30">
        <v>0</v>
      </c>
      <c r="AB309">
        <v>0</v>
      </c>
    </row>
    <row r="310" spans="4:28" ht="12.75">
      <c r="D310" s="30">
        <v>0</v>
      </c>
      <c r="F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  <c r="Z310" s="30">
        <v>0</v>
      </c>
      <c r="AA310" s="30">
        <v>0</v>
      </c>
      <c r="AB310">
        <v>0</v>
      </c>
    </row>
    <row r="311" spans="4:28" ht="12.75">
      <c r="D311" s="30">
        <v>0</v>
      </c>
      <c r="F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0</v>
      </c>
      <c r="AA311" s="30">
        <v>0</v>
      </c>
      <c r="AB311">
        <v>0</v>
      </c>
    </row>
    <row r="312" spans="4:28" ht="12.75">
      <c r="D312" s="30">
        <v>0</v>
      </c>
      <c r="F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0</v>
      </c>
      <c r="AA312" s="30">
        <v>0</v>
      </c>
      <c r="AB312">
        <v>0</v>
      </c>
    </row>
    <row r="313" spans="4:28" ht="12.75">
      <c r="D313" s="30">
        <v>0</v>
      </c>
      <c r="F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0</v>
      </c>
      <c r="Y313" s="30">
        <v>0</v>
      </c>
      <c r="Z313" s="30">
        <v>0</v>
      </c>
      <c r="AA313" s="30">
        <v>0</v>
      </c>
      <c r="AB313">
        <v>0</v>
      </c>
    </row>
    <row r="314" spans="4:28" ht="12.75">
      <c r="D314" s="30">
        <v>0</v>
      </c>
      <c r="F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>
        <v>0</v>
      </c>
      <c r="V314" s="30">
        <v>0</v>
      </c>
      <c r="W314" s="30">
        <v>0</v>
      </c>
      <c r="X314" s="30">
        <v>0</v>
      </c>
      <c r="Y314" s="30">
        <v>0</v>
      </c>
      <c r="Z314" s="30">
        <v>0</v>
      </c>
      <c r="AA314" s="30">
        <v>0</v>
      </c>
      <c r="AB314">
        <v>0</v>
      </c>
    </row>
    <row r="315" spans="4:28" ht="12.75">
      <c r="D315" s="30">
        <v>0</v>
      </c>
      <c r="F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0</v>
      </c>
      <c r="AA315" s="30">
        <v>0</v>
      </c>
      <c r="AB315">
        <v>0</v>
      </c>
    </row>
    <row r="316" spans="4:28" ht="12.75">
      <c r="D316" s="30">
        <v>0</v>
      </c>
      <c r="F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0</v>
      </c>
      <c r="Z316" s="30">
        <v>0</v>
      </c>
      <c r="AA316" s="30">
        <v>0</v>
      </c>
      <c r="AB316">
        <v>0</v>
      </c>
    </row>
    <row r="317" spans="4:28" ht="12.75">
      <c r="D317" s="30">
        <v>0</v>
      </c>
      <c r="F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0</v>
      </c>
      <c r="Z317" s="30">
        <v>0</v>
      </c>
      <c r="AA317" s="30">
        <v>0</v>
      </c>
      <c r="AB317">
        <v>0</v>
      </c>
    </row>
    <row r="318" spans="4:28" ht="12.75">
      <c r="D318" s="30">
        <v>0</v>
      </c>
      <c r="F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0</v>
      </c>
      <c r="Z318" s="30">
        <v>0</v>
      </c>
      <c r="AA318" s="30">
        <v>0</v>
      </c>
      <c r="AB318">
        <v>0</v>
      </c>
    </row>
    <row r="319" spans="4:28" ht="12.75">
      <c r="D319" s="30">
        <v>0</v>
      </c>
      <c r="F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0">
        <v>0</v>
      </c>
      <c r="Z319" s="30">
        <v>0</v>
      </c>
      <c r="AA319" s="30">
        <v>0</v>
      </c>
      <c r="AB319">
        <v>0</v>
      </c>
    </row>
    <row r="320" spans="4:28" ht="12.75">
      <c r="D320" s="30">
        <v>0</v>
      </c>
      <c r="F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v>0</v>
      </c>
      <c r="Z320" s="30">
        <v>0</v>
      </c>
      <c r="AA320" s="30">
        <v>0</v>
      </c>
      <c r="AB320">
        <v>0</v>
      </c>
    </row>
    <row r="321" spans="4:28" ht="12.75">
      <c r="D321" s="30">
        <v>0</v>
      </c>
      <c r="F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0</v>
      </c>
      <c r="Z321" s="30">
        <v>0</v>
      </c>
      <c r="AA321" s="30">
        <v>0</v>
      </c>
      <c r="AB321">
        <v>0</v>
      </c>
    </row>
    <row r="322" spans="4:28" ht="12.75">
      <c r="D322" s="30">
        <v>0</v>
      </c>
      <c r="F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0">
        <v>0</v>
      </c>
      <c r="Z322" s="30">
        <v>0</v>
      </c>
      <c r="AA322" s="30">
        <v>0</v>
      </c>
      <c r="AB322">
        <v>0</v>
      </c>
    </row>
    <row r="323" spans="4:28" ht="12.75">
      <c r="D323" s="30">
        <v>0</v>
      </c>
      <c r="F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v>0</v>
      </c>
      <c r="Z323" s="30">
        <v>0</v>
      </c>
      <c r="AA323" s="30">
        <v>0</v>
      </c>
      <c r="AB323">
        <v>0</v>
      </c>
    </row>
    <row r="324" spans="4:28" ht="12.75">
      <c r="D324" s="30">
        <v>0</v>
      </c>
      <c r="F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0</v>
      </c>
      <c r="Z324" s="30">
        <v>0</v>
      </c>
      <c r="AA324" s="30">
        <v>0</v>
      </c>
      <c r="AB324">
        <v>0</v>
      </c>
    </row>
    <row r="325" spans="4:28" ht="12.75">
      <c r="D325" s="30">
        <v>0</v>
      </c>
      <c r="F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>
        <v>0</v>
      </c>
      <c r="V325" s="30">
        <v>0</v>
      </c>
      <c r="W325" s="30">
        <v>0</v>
      </c>
      <c r="X325" s="30">
        <v>0</v>
      </c>
      <c r="Y325" s="30">
        <v>0</v>
      </c>
      <c r="Z325" s="30">
        <v>0</v>
      </c>
      <c r="AA325" s="30">
        <v>0</v>
      </c>
      <c r="AB325">
        <v>0</v>
      </c>
    </row>
    <row r="326" spans="4:28" ht="12.75">
      <c r="D326" s="30">
        <v>0</v>
      </c>
      <c r="F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30">
        <v>0</v>
      </c>
      <c r="X326" s="30">
        <v>0</v>
      </c>
      <c r="Y326" s="30">
        <v>0</v>
      </c>
      <c r="Z326" s="30">
        <v>0</v>
      </c>
      <c r="AA326" s="30">
        <v>0</v>
      </c>
      <c r="AB326">
        <v>0</v>
      </c>
    </row>
    <row r="327" spans="4:28" ht="12.75">
      <c r="D327" s="30">
        <v>0</v>
      </c>
      <c r="F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0</v>
      </c>
      <c r="U327" s="30">
        <v>0</v>
      </c>
      <c r="V327" s="30">
        <v>0</v>
      </c>
      <c r="W327" s="30">
        <v>0</v>
      </c>
      <c r="X327" s="30">
        <v>0</v>
      </c>
      <c r="Y327" s="30">
        <v>0</v>
      </c>
      <c r="Z327" s="30">
        <v>0</v>
      </c>
      <c r="AA327" s="30">
        <v>0</v>
      </c>
      <c r="AB327">
        <v>0</v>
      </c>
    </row>
    <row r="328" spans="4:28" ht="12.75">
      <c r="D328" s="30">
        <v>0</v>
      </c>
      <c r="F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>
        <v>0</v>
      </c>
      <c r="V328" s="30">
        <v>0</v>
      </c>
      <c r="W328" s="30">
        <v>0</v>
      </c>
      <c r="X328" s="30">
        <v>0</v>
      </c>
      <c r="Y328" s="30">
        <v>0</v>
      </c>
      <c r="Z328" s="30">
        <v>0</v>
      </c>
      <c r="AA328" s="30">
        <v>0</v>
      </c>
      <c r="AB328">
        <v>0</v>
      </c>
    </row>
    <row r="329" spans="4:28" ht="12.75">
      <c r="D329" s="30">
        <v>0</v>
      </c>
      <c r="F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0</v>
      </c>
      <c r="U329" s="30">
        <v>0</v>
      </c>
      <c r="V329" s="30">
        <v>0</v>
      </c>
      <c r="W329" s="30">
        <v>0</v>
      </c>
      <c r="X329" s="30">
        <v>0</v>
      </c>
      <c r="Y329" s="30">
        <v>0</v>
      </c>
      <c r="Z329" s="30">
        <v>0</v>
      </c>
      <c r="AA329" s="30">
        <v>0</v>
      </c>
      <c r="AB329">
        <v>0</v>
      </c>
    </row>
    <row r="330" spans="4:28" ht="12.75">
      <c r="D330" s="30">
        <v>0</v>
      </c>
      <c r="F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>
        <v>0</v>
      </c>
      <c r="V330" s="30">
        <v>0</v>
      </c>
      <c r="W330" s="30">
        <v>0</v>
      </c>
      <c r="X330" s="30">
        <v>0</v>
      </c>
      <c r="Y330" s="30">
        <v>0</v>
      </c>
      <c r="Z330" s="30">
        <v>0</v>
      </c>
      <c r="AA330" s="30">
        <v>0</v>
      </c>
      <c r="AB330">
        <v>0</v>
      </c>
    </row>
    <row r="331" spans="4:28" ht="12.75">
      <c r="D331" s="30">
        <v>0</v>
      </c>
      <c r="F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U331" s="30">
        <v>0</v>
      </c>
      <c r="V331" s="30">
        <v>0</v>
      </c>
      <c r="W331" s="30">
        <v>0</v>
      </c>
      <c r="X331" s="30">
        <v>0</v>
      </c>
      <c r="Y331" s="30">
        <v>0</v>
      </c>
      <c r="Z331" s="30">
        <v>0</v>
      </c>
      <c r="AA331" s="30">
        <v>0</v>
      </c>
      <c r="AB331">
        <v>0</v>
      </c>
    </row>
    <row r="332" spans="4:28" ht="12.75">
      <c r="D332" s="30">
        <v>0</v>
      </c>
      <c r="F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0</v>
      </c>
      <c r="U332" s="30">
        <v>0</v>
      </c>
      <c r="V332" s="30">
        <v>0</v>
      </c>
      <c r="W332" s="30">
        <v>0</v>
      </c>
      <c r="X332" s="30">
        <v>0</v>
      </c>
      <c r="Y332" s="30">
        <v>0</v>
      </c>
      <c r="Z332" s="30">
        <v>0</v>
      </c>
      <c r="AA332" s="30">
        <v>0</v>
      </c>
      <c r="AB332">
        <v>0</v>
      </c>
    </row>
    <row r="333" spans="4:28" ht="12.75">
      <c r="D333" s="30">
        <v>0</v>
      </c>
      <c r="F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>
        <v>0</v>
      </c>
      <c r="V333" s="30">
        <v>0</v>
      </c>
      <c r="W333" s="30">
        <v>0</v>
      </c>
      <c r="X333" s="30">
        <v>0</v>
      </c>
      <c r="Y333" s="30">
        <v>0</v>
      </c>
      <c r="Z333" s="30">
        <v>0</v>
      </c>
      <c r="AA333" s="30">
        <v>0</v>
      </c>
      <c r="AB333">
        <v>0</v>
      </c>
    </row>
    <row r="334" spans="4:28" ht="12.75">
      <c r="D334" s="30">
        <v>0</v>
      </c>
      <c r="F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0</v>
      </c>
      <c r="U334" s="30">
        <v>0</v>
      </c>
      <c r="V334" s="30">
        <v>0</v>
      </c>
      <c r="W334" s="30">
        <v>0</v>
      </c>
      <c r="X334" s="30">
        <v>0</v>
      </c>
      <c r="Y334" s="30">
        <v>0</v>
      </c>
      <c r="Z334" s="30">
        <v>0</v>
      </c>
      <c r="AA334" s="30">
        <v>0</v>
      </c>
      <c r="AB334">
        <v>0</v>
      </c>
    </row>
    <row r="335" spans="4:28" ht="12.75">
      <c r="D335" s="30">
        <v>0</v>
      </c>
      <c r="F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30">
        <v>0</v>
      </c>
      <c r="X335" s="30">
        <v>0</v>
      </c>
      <c r="Y335" s="30">
        <v>0</v>
      </c>
      <c r="Z335" s="30">
        <v>0</v>
      </c>
      <c r="AA335" s="30">
        <v>0</v>
      </c>
      <c r="AB335">
        <v>0</v>
      </c>
    </row>
    <row r="336" spans="4:28" ht="12.75">
      <c r="D336" s="30">
        <v>0</v>
      </c>
      <c r="F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0</v>
      </c>
      <c r="V336" s="30">
        <v>0</v>
      </c>
      <c r="W336" s="30">
        <v>0</v>
      </c>
      <c r="X336" s="30">
        <v>0</v>
      </c>
      <c r="Y336" s="30">
        <v>0</v>
      </c>
      <c r="Z336" s="30">
        <v>0</v>
      </c>
      <c r="AA336" s="30">
        <v>0</v>
      </c>
      <c r="AB336">
        <v>0</v>
      </c>
    </row>
    <row r="337" spans="4:28" ht="12.75">
      <c r="D337" s="30">
        <v>0</v>
      </c>
      <c r="F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U337" s="30">
        <v>0</v>
      </c>
      <c r="V337" s="30">
        <v>0</v>
      </c>
      <c r="W337" s="30">
        <v>0</v>
      </c>
      <c r="X337" s="30">
        <v>0</v>
      </c>
      <c r="Y337" s="30">
        <v>0</v>
      </c>
      <c r="Z337" s="30">
        <v>0</v>
      </c>
      <c r="AA337" s="30">
        <v>0</v>
      </c>
      <c r="AB337">
        <v>0</v>
      </c>
    </row>
    <row r="338" spans="4:28" ht="12.75">
      <c r="D338" s="30">
        <v>0</v>
      </c>
      <c r="F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30">
        <v>0</v>
      </c>
      <c r="X338" s="30">
        <v>0</v>
      </c>
      <c r="Y338" s="30">
        <v>0</v>
      </c>
      <c r="Z338" s="30">
        <v>0</v>
      </c>
      <c r="AA338" s="30">
        <v>0</v>
      </c>
      <c r="AB338">
        <v>0</v>
      </c>
    </row>
    <row r="339" spans="4:28" ht="12.75">
      <c r="D339" s="30">
        <v>0</v>
      </c>
      <c r="F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0</v>
      </c>
      <c r="Z339" s="30">
        <v>0</v>
      </c>
      <c r="AA339" s="30">
        <v>0</v>
      </c>
      <c r="AB339">
        <v>0</v>
      </c>
    </row>
    <row r="340" spans="4:28" ht="12.75">
      <c r="D340" s="30">
        <v>0</v>
      </c>
      <c r="F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0</v>
      </c>
      <c r="U340" s="30">
        <v>0</v>
      </c>
      <c r="V340" s="30">
        <v>0</v>
      </c>
      <c r="W340" s="30">
        <v>0</v>
      </c>
      <c r="X340" s="30">
        <v>0</v>
      </c>
      <c r="Y340" s="30">
        <v>0</v>
      </c>
      <c r="Z340" s="30">
        <v>0</v>
      </c>
      <c r="AA340" s="30">
        <v>0</v>
      </c>
      <c r="AB340">
        <v>0</v>
      </c>
    </row>
    <row r="341" spans="4:28" ht="12.75">
      <c r="D341" s="30">
        <v>0</v>
      </c>
      <c r="F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>
        <v>0</v>
      </c>
      <c r="V341" s="30">
        <v>0</v>
      </c>
      <c r="W341" s="30">
        <v>0</v>
      </c>
      <c r="X341" s="30">
        <v>0</v>
      </c>
      <c r="Y341" s="30">
        <v>0</v>
      </c>
      <c r="Z341" s="30">
        <v>0</v>
      </c>
      <c r="AA341" s="30">
        <v>0</v>
      </c>
      <c r="AB341">
        <v>0</v>
      </c>
    </row>
    <row r="342" spans="4:28" ht="12.75">
      <c r="D342" s="30">
        <v>0</v>
      </c>
      <c r="F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0</v>
      </c>
      <c r="U342" s="30">
        <v>0</v>
      </c>
      <c r="V342" s="30">
        <v>0</v>
      </c>
      <c r="W342" s="30">
        <v>0</v>
      </c>
      <c r="X342" s="30">
        <v>0</v>
      </c>
      <c r="Y342" s="30">
        <v>0</v>
      </c>
      <c r="Z342" s="30">
        <v>0</v>
      </c>
      <c r="AA342" s="30">
        <v>0</v>
      </c>
      <c r="AB342">
        <v>0</v>
      </c>
    </row>
    <row r="343" spans="4:28" ht="12.75">
      <c r="D343" s="30">
        <v>0</v>
      </c>
      <c r="F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U343" s="30">
        <v>0</v>
      </c>
      <c r="V343" s="30">
        <v>0</v>
      </c>
      <c r="W343" s="30">
        <v>0</v>
      </c>
      <c r="X343" s="30">
        <v>0</v>
      </c>
      <c r="Y343" s="30">
        <v>0</v>
      </c>
      <c r="Z343" s="30">
        <v>0</v>
      </c>
      <c r="AA343" s="30">
        <v>0</v>
      </c>
      <c r="AB343">
        <v>0</v>
      </c>
    </row>
    <row r="344" spans="4:28" ht="12.75">
      <c r="D344" s="30">
        <v>0</v>
      </c>
      <c r="F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0">
        <v>0</v>
      </c>
      <c r="Z344" s="30">
        <v>0</v>
      </c>
      <c r="AA344" s="30">
        <v>0</v>
      </c>
      <c r="AB344">
        <v>0</v>
      </c>
    </row>
    <row r="345" spans="4:28" ht="12.75">
      <c r="D345" s="30">
        <v>0</v>
      </c>
      <c r="F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0">
        <v>0</v>
      </c>
      <c r="Z345" s="30">
        <v>0</v>
      </c>
      <c r="AA345" s="30">
        <v>0</v>
      </c>
      <c r="AB345">
        <v>0</v>
      </c>
    </row>
    <row r="346" spans="4:28" ht="12.75">
      <c r="D346" s="30">
        <v>0</v>
      </c>
      <c r="F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>
        <v>0</v>
      </c>
      <c r="V346" s="30">
        <v>0</v>
      </c>
      <c r="W346" s="30">
        <v>0</v>
      </c>
      <c r="X346" s="30">
        <v>0</v>
      </c>
      <c r="Y346" s="30">
        <v>0</v>
      </c>
      <c r="Z346" s="30">
        <v>0</v>
      </c>
      <c r="AA346" s="30">
        <v>0</v>
      </c>
      <c r="AB346">
        <v>0</v>
      </c>
    </row>
    <row r="347" spans="4:28" ht="12.75">
      <c r="D347" s="30">
        <v>0</v>
      </c>
      <c r="F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>
        <v>0</v>
      </c>
      <c r="V347" s="30">
        <v>0</v>
      </c>
      <c r="W347" s="30">
        <v>0</v>
      </c>
      <c r="X347" s="30">
        <v>0</v>
      </c>
      <c r="Y347" s="30">
        <v>0</v>
      </c>
      <c r="Z347" s="30">
        <v>0</v>
      </c>
      <c r="AA347" s="30">
        <v>0</v>
      </c>
      <c r="AB347">
        <v>0</v>
      </c>
    </row>
    <row r="348" spans="4:28" ht="12.75">
      <c r="D348" s="30">
        <v>0</v>
      </c>
      <c r="F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U348" s="30">
        <v>0</v>
      </c>
      <c r="V348" s="30">
        <v>0</v>
      </c>
      <c r="W348" s="30">
        <v>0</v>
      </c>
      <c r="X348" s="30">
        <v>0</v>
      </c>
      <c r="Y348" s="30">
        <v>0</v>
      </c>
      <c r="Z348" s="30">
        <v>0</v>
      </c>
      <c r="AA348" s="30">
        <v>0</v>
      </c>
      <c r="AB348">
        <v>0</v>
      </c>
    </row>
    <row r="349" spans="4:28" ht="12.75">
      <c r="D349" s="30">
        <v>0</v>
      </c>
      <c r="F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v>0</v>
      </c>
      <c r="Z349" s="30">
        <v>0</v>
      </c>
      <c r="AA349" s="30">
        <v>0</v>
      </c>
      <c r="AB349">
        <v>0</v>
      </c>
    </row>
    <row r="350" spans="4:28" ht="12.75">
      <c r="D350" s="30">
        <v>0</v>
      </c>
      <c r="F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30">
        <v>0</v>
      </c>
      <c r="X350" s="30">
        <v>0</v>
      </c>
      <c r="Y350" s="30">
        <v>0</v>
      </c>
      <c r="Z350" s="30">
        <v>0</v>
      </c>
      <c r="AA350" s="30">
        <v>0</v>
      </c>
      <c r="AB350">
        <v>0</v>
      </c>
    </row>
    <row r="351" spans="4:28" ht="12.75">
      <c r="D351" s="30">
        <v>0</v>
      </c>
      <c r="F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>
        <v>0</v>
      </c>
      <c r="V351" s="30">
        <v>0</v>
      </c>
      <c r="W351" s="30">
        <v>0</v>
      </c>
      <c r="X351" s="30">
        <v>0</v>
      </c>
      <c r="Y351" s="30">
        <v>0</v>
      </c>
      <c r="Z351" s="30">
        <v>0</v>
      </c>
      <c r="AA351" s="30">
        <v>0</v>
      </c>
      <c r="AB351">
        <v>0</v>
      </c>
    </row>
    <row r="352" spans="4:28" ht="12.75">
      <c r="D352" s="30">
        <v>0</v>
      </c>
      <c r="F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0">
        <v>0</v>
      </c>
      <c r="Z352" s="30">
        <v>0</v>
      </c>
      <c r="AA352" s="30">
        <v>0</v>
      </c>
      <c r="AB352">
        <v>0</v>
      </c>
    </row>
    <row r="353" spans="4:28" ht="12.75">
      <c r="D353" s="30">
        <v>0</v>
      </c>
      <c r="F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>
        <v>0</v>
      </c>
      <c r="V353" s="30">
        <v>0</v>
      </c>
      <c r="W353" s="30">
        <v>0</v>
      </c>
      <c r="X353" s="30">
        <v>0</v>
      </c>
      <c r="Y353" s="30">
        <v>0</v>
      </c>
      <c r="Z353" s="30">
        <v>0</v>
      </c>
      <c r="AA353" s="30">
        <v>0</v>
      </c>
      <c r="AB353">
        <v>0</v>
      </c>
    </row>
    <row r="354" spans="4:28" ht="12.75">
      <c r="D354" s="30">
        <v>0</v>
      </c>
      <c r="F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>
        <v>0</v>
      </c>
      <c r="V354" s="30">
        <v>0</v>
      </c>
      <c r="W354" s="30">
        <v>0</v>
      </c>
      <c r="X354" s="30">
        <v>0</v>
      </c>
      <c r="Y354" s="30">
        <v>0</v>
      </c>
      <c r="Z354" s="30">
        <v>0</v>
      </c>
      <c r="AA354" s="30">
        <v>0</v>
      </c>
      <c r="AB354">
        <v>0</v>
      </c>
    </row>
    <row r="355" spans="4:28" ht="12.75">
      <c r="D355" s="30">
        <v>0</v>
      </c>
      <c r="F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>
        <v>0</v>
      </c>
      <c r="V355" s="30">
        <v>0</v>
      </c>
      <c r="W355" s="30">
        <v>0</v>
      </c>
      <c r="X355" s="30">
        <v>0</v>
      </c>
      <c r="Y355" s="30">
        <v>0</v>
      </c>
      <c r="Z355" s="30">
        <v>0</v>
      </c>
      <c r="AA355" s="30">
        <v>0</v>
      </c>
      <c r="AB355">
        <v>0</v>
      </c>
    </row>
    <row r="356" spans="4:28" ht="12.75">
      <c r="D356" s="30">
        <v>0</v>
      </c>
      <c r="F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0">
        <v>0</v>
      </c>
      <c r="V356" s="30">
        <v>0</v>
      </c>
      <c r="W356" s="30">
        <v>0</v>
      </c>
      <c r="X356" s="30">
        <v>0</v>
      </c>
      <c r="Y356" s="30">
        <v>0</v>
      </c>
      <c r="Z356" s="30">
        <v>0</v>
      </c>
      <c r="AA356" s="30">
        <v>0</v>
      </c>
      <c r="AB356">
        <v>0</v>
      </c>
    </row>
    <row r="357" spans="4:28" ht="12.75">
      <c r="D357" s="30">
        <v>0</v>
      </c>
      <c r="F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>
        <v>0</v>
      </c>
    </row>
    <row r="358" spans="4:28" ht="12.75">
      <c r="D358" s="30">
        <v>0</v>
      </c>
      <c r="F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30">
        <v>0</v>
      </c>
      <c r="Y358" s="30">
        <v>0</v>
      </c>
      <c r="Z358" s="30">
        <v>0</v>
      </c>
      <c r="AA358" s="30">
        <v>0</v>
      </c>
      <c r="AB358">
        <v>0</v>
      </c>
    </row>
    <row r="359" spans="4:28" ht="12.75">
      <c r="D359" s="30">
        <v>0</v>
      </c>
      <c r="F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U359" s="30">
        <v>0</v>
      </c>
      <c r="V359" s="30">
        <v>0</v>
      </c>
      <c r="W359" s="30">
        <v>0</v>
      </c>
      <c r="X359" s="30">
        <v>0</v>
      </c>
      <c r="Y359" s="30">
        <v>0</v>
      </c>
      <c r="Z359" s="30">
        <v>0</v>
      </c>
      <c r="AA359" s="30">
        <v>0</v>
      </c>
      <c r="AB359">
        <v>0</v>
      </c>
    </row>
    <row r="360" spans="4:28" ht="12.75">
      <c r="D360" s="30">
        <v>0</v>
      </c>
      <c r="F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0</v>
      </c>
      <c r="Z360" s="30">
        <v>0</v>
      </c>
      <c r="AA360" s="30">
        <v>0</v>
      </c>
      <c r="AB360">
        <v>0</v>
      </c>
    </row>
    <row r="361" spans="4:28" ht="12.75">
      <c r="D361" s="30">
        <v>0</v>
      </c>
      <c r="F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U361" s="30">
        <v>0</v>
      </c>
      <c r="V361" s="30">
        <v>0</v>
      </c>
      <c r="W361" s="30">
        <v>0</v>
      </c>
      <c r="X361" s="30">
        <v>0</v>
      </c>
      <c r="Y361" s="30">
        <v>0</v>
      </c>
      <c r="Z361" s="30">
        <v>0</v>
      </c>
      <c r="AA361" s="30">
        <v>0</v>
      </c>
      <c r="AB361">
        <v>0</v>
      </c>
    </row>
    <row r="362" spans="4:28" ht="12.75">
      <c r="D362" s="30">
        <v>0</v>
      </c>
      <c r="F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>
        <v>0</v>
      </c>
      <c r="V362" s="30">
        <v>0</v>
      </c>
      <c r="W362" s="30">
        <v>0</v>
      </c>
      <c r="X362" s="30">
        <v>0</v>
      </c>
      <c r="Y362" s="30">
        <v>0</v>
      </c>
      <c r="Z362" s="30">
        <v>0</v>
      </c>
      <c r="AA362" s="30">
        <v>0</v>
      </c>
      <c r="AB362">
        <v>0</v>
      </c>
    </row>
    <row r="363" spans="4:28" ht="12.75">
      <c r="D363" s="30">
        <v>0</v>
      </c>
      <c r="F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U363" s="30">
        <v>0</v>
      </c>
      <c r="V363" s="30">
        <v>0</v>
      </c>
      <c r="W363" s="30">
        <v>0</v>
      </c>
      <c r="X363" s="30">
        <v>0</v>
      </c>
      <c r="Y363" s="30">
        <v>0</v>
      </c>
      <c r="Z363" s="30">
        <v>0</v>
      </c>
      <c r="AA363" s="30">
        <v>0</v>
      </c>
      <c r="AB363">
        <v>0</v>
      </c>
    </row>
    <row r="364" spans="4:28" ht="12.75">
      <c r="D364" s="30">
        <v>0</v>
      </c>
      <c r="F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30">
        <v>0</v>
      </c>
      <c r="Z364" s="30">
        <v>0</v>
      </c>
      <c r="AA364" s="30">
        <v>0</v>
      </c>
      <c r="AB364">
        <v>0</v>
      </c>
    </row>
    <row r="365" spans="4:28" ht="12.75">
      <c r="D365" s="30">
        <v>0</v>
      </c>
      <c r="F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>
        <v>0</v>
      </c>
      <c r="V365" s="30">
        <v>0</v>
      </c>
      <c r="W365" s="30">
        <v>0</v>
      </c>
      <c r="X365" s="30">
        <v>0</v>
      </c>
      <c r="Y365" s="30">
        <v>0</v>
      </c>
      <c r="Z365" s="30">
        <v>0</v>
      </c>
      <c r="AA365" s="30">
        <v>0</v>
      </c>
      <c r="AB365">
        <v>0</v>
      </c>
    </row>
    <row r="366" spans="4:28" ht="12.75">
      <c r="D366" s="30">
        <v>0</v>
      </c>
      <c r="F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0</v>
      </c>
      <c r="Z366" s="30">
        <v>0</v>
      </c>
      <c r="AA366" s="30">
        <v>0</v>
      </c>
      <c r="AB366">
        <v>0</v>
      </c>
    </row>
    <row r="367" spans="4:28" ht="12.75">
      <c r="D367" s="30">
        <v>0</v>
      </c>
      <c r="F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0</v>
      </c>
      <c r="Z367" s="30">
        <v>0</v>
      </c>
      <c r="AA367" s="30">
        <v>0</v>
      </c>
      <c r="AB367">
        <v>0</v>
      </c>
    </row>
    <row r="368" spans="4:28" ht="12.75">
      <c r="D368" s="30">
        <v>0</v>
      </c>
      <c r="F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30">
        <v>0</v>
      </c>
      <c r="X368" s="30">
        <v>0</v>
      </c>
      <c r="Y368" s="30">
        <v>0</v>
      </c>
      <c r="Z368" s="30">
        <v>0</v>
      </c>
      <c r="AA368" s="30">
        <v>0</v>
      </c>
      <c r="AB368">
        <v>0</v>
      </c>
    </row>
    <row r="369" spans="4:28" ht="12.75">
      <c r="D369" s="30">
        <v>0</v>
      </c>
      <c r="F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>
        <v>0</v>
      </c>
      <c r="V369" s="30">
        <v>0</v>
      </c>
      <c r="W369" s="30">
        <v>0</v>
      </c>
      <c r="X369" s="30">
        <v>0</v>
      </c>
      <c r="Y369" s="30">
        <v>0</v>
      </c>
      <c r="Z369" s="30">
        <v>0</v>
      </c>
      <c r="AA369" s="30">
        <v>0</v>
      </c>
      <c r="AB369">
        <v>0</v>
      </c>
    </row>
    <row r="370" spans="4:28" ht="12.75">
      <c r="D370" s="30">
        <v>0</v>
      </c>
      <c r="F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>
        <v>0</v>
      </c>
      <c r="V370" s="30">
        <v>0</v>
      </c>
      <c r="W370" s="30">
        <v>0</v>
      </c>
      <c r="X370" s="30">
        <v>0</v>
      </c>
      <c r="Y370" s="30">
        <v>0</v>
      </c>
      <c r="Z370" s="30">
        <v>0</v>
      </c>
      <c r="AA370" s="30">
        <v>0</v>
      </c>
      <c r="AB370">
        <v>0</v>
      </c>
    </row>
    <row r="371" spans="4:28" ht="12.75">
      <c r="D371" s="30">
        <v>0</v>
      </c>
      <c r="F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0</v>
      </c>
      <c r="Z371" s="30">
        <v>0</v>
      </c>
      <c r="AA371" s="30">
        <v>0</v>
      </c>
      <c r="AB371">
        <v>0</v>
      </c>
    </row>
    <row r="372" spans="4:28" ht="12.75">
      <c r="D372" s="30">
        <v>0</v>
      </c>
      <c r="F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0</v>
      </c>
      <c r="Z372" s="30">
        <v>0</v>
      </c>
      <c r="AA372" s="30">
        <v>0</v>
      </c>
      <c r="AB372">
        <v>0</v>
      </c>
    </row>
    <row r="373" spans="4:28" ht="12.75">
      <c r="D373" s="30">
        <v>0</v>
      </c>
      <c r="F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0</v>
      </c>
      <c r="Z373" s="30">
        <v>0</v>
      </c>
      <c r="AA373" s="30">
        <v>0</v>
      </c>
      <c r="AB373">
        <v>0</v>
      </c>
    </row>
    <row r="374" spans="4:28" ht="12.75">
      <c r="D374" s="30">
        <v>0</v>
      </c>
      <c r="F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0</v>
      </c>
      <c r="Z374" s="30">
        <v>0</v>
      </c>
      <c r="AA374" s="30">
        <v>0</v>
      </c>
      <c r="AB374">
        <v>0</v>
      </c>
    </row>
    <row r="375" spans="4:28" ht="12.75">
      <c r="D375" s="30">
        <v>0</v>
      </c>
      <c r="F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0">
        <v>0</v>
      </c>
      <c r="Z375" s="30">
        <v>0</v>
      </c>
      <c r="AA375" s="30">
        <v>0</v>
      </c>
      <c r="AB375">
        <v>0</v>
      </c>
    </row>
    <row r="376" spans="4:28" ht="12.75">
      <c r="D376" s="30">
        <v>0</v>
      </c>
      <c r="F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0">
        <v>0</v>
      </c>
      <c r="Z376" s="30">
        <v>0</v>
      </c>
      <c r="AA376" s="30">
        <v>0</v>
      </c>
      <c r="AB376">
        <v>0</v>
      </c>
    </row>
    <row r="377" spans="4:28" ht="12.75">
      <c r="D377" s="30">
        <v>0</v>
      </c>
      <c r="F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  <c r="Z377" s="30">
        <v>0</v>
      </c>
      <c r="AA377" s="30">
        <v>0</v>
      </c>
      <c r="AB377">
        <v>0</v>
      </c>
    </row>
    <row r="378" spans="4:28" ht="12.75">
      <c r="D378" s="30">
        <v>0</v>
      </c>
      <c r="F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30">
        <v>0</v>
      </c>
      <c r="X378" s="30">
        <v>0</v>
      </c>
      <c r="Y378" s="30">
        <v>0</v>
      </c>
      <c r="Z378" s="30">
        <v>0</v>
      </c>
      <c r="AA378" s="30">
        <v>0</v>
      </c>
      <c r="AB378">
        <v>0</v>
      </c>
    </row>
    <row r="379" spans="4:28" ht="12.75">
      <c r="D379" s="30">
        <v>0</v>
      </c>
      <c r="F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0</v>
      </c>
      <c r="V379" s="30">
        <v>0</v>
      </c>
      <c r="W379" s="30">
        <v>0</v>
      </c>
      <c r="X379" s="30">
        <v>0</v>
      </c>
      <c r="Y379" s="30">
        <v>0</v>
      </c>
      <c r="Z379" s="30">
        <v>0</v>
      </c>
      <c r="AA379" s="30">
        <v>0</v>
      </c>
      <c r="AB379">
        <v>0</v>
      </c>
    </row>
    <row r="380" spans="4:28" ht="12.75">
      <c r="D380" s="30">
        <v>0</v>
      </c>
      <c r="F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0</v>
      </c>
      <c r="U380" s="30">
        <v>0</v>
      </c>
      <c r="V380" s="30">
        <v>0</v>
      </c>
      <c r="W380" s="30">
        <v>0</v>
      </c>
      <c r="X380" s="30">
        <v>0</v>
      </c>
      <c r="Y380" s="30">
        <v>0</v>
      </c>
      <c r="Z380" s="30">
        <v>0</v>
      </c>
      <c r="AA380" s="30">
        <v>0</v>
      </c>
      <c r="AB380">
        <v>0</v>
      </c>
    </row>
    <row r="381" spans="4:28" ht="12.75">
      <c r="D381" s="30">
        <v>0</v>
      </c>
      <c r="F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0</v>
      </c>
      <c r="Z381" s="30">
        <v>0</v>
      </c>
      <c r="AA381" s="30">
        <v>0</v>
      </c>
      <c r="AB381">
        <v>0</v>
      </c>
    </row>
    <row r="382" spans="4:28" ht="12.75">
      <c r="D382" s="30">
        <v>0</v>
      </c>
      <c r="F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0</v>
      </c>
      <c r="U382" s="30">
        <v>0</v>
      </c>
      <c r="V382" s="30">
        <v>0</v>
      </c>
      <c r="W382" s="30">
        <v>0</v>
      </c>
      <c r="X382" s="30">
        <v>0</v>
      </c>
      <c r="Y382" s="30">
        <v>0</v>
      </c>
      <c r="Z382" s="30">
        <v>0</v>
      </c>
      <c r="AA382" s="30">
        <v>0</v>
      </c>
      <c r="AB382">
        <v>0</v>
      </c>
    </row>
    <row r="383" spans="4:28" ht="12.75">
      <c r="D383" s="30">
        <v>0</v>
      </c>
      <c r="F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>
        <v>0</v>
      </c>
      <c r="V383" s="30">
        <v>0</v>
      </c>
      <c r="W383" s="30">
        <v>0</v>
      </c>
      <c r="X383" s="30">
        <v>0</v>
      </c>
      <c r="Y383" s="30">
        <v>0</v>
      </c>
      <c r="Z383" s="30">
        <v>0</v>
      </c>
      <c r="AA383" s="30">
        <v>0</v>
      </c>
      <c r="AB383">
        <v>0</v>
      </c>
    </row>
    <row r="384" spans="4:28" ht="12.75">
      <c r="D384" s="30">
        <v>0</v>
      </c>
      <c r="F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>
        <v>0</v>
      </c>
      <c r="V384" s="30">
        <v>0</v>
      </c>
      <c r="W384" s="30">
        <v>0</v>
      </c>
      <c r="X384" s="30">
        <v>0</v>
      </c>
      <c r="Y384" s="30">
        <v>0</v>
      </c>
      <c r="Z384" s="30">
        <v>0</v>
      </c>
      <c r="AA384" s="30">
        <v>0</v>
      </c>
      <c r="AB384">
        <v>0</v>
      </c>
    </row>
    <row r="385" spans="4:28" ht="12.75">
      <c r="D385" s="30">
        <v>0</v>
      </c>
      <c r="F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>
        <v>0</v>
      </c>
      <c r="V385" s="30">
        <v>0</v>
      </c>
      <c r="W385" s="30">
        <v>0</v>
      </c>
      <c r="X385" s="30">
        <v>0</v>
      </c>
      <c r="Y385" s="30">
        <v>0</v>
      </c>
      <c r="Z385" s="30">
        <v>0</v>
      </c>
      <c r="AA385" s="30">
        <v>0</v>
      </c>
      <c r="AB385">
        <v>0</v>
      </c>
    </row>
    <row r="386" spans="4:28" ht="12.75">
      <c r="D386" s="30">
        <v>0</v>
      </c>
      <c r="F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>
        <v>0</v>
      </c>
      <c r="V386" s="30">
        <v>0</v>
      </c>
      <c r="W386" s="30">
        <v>0</v>
      </c>
      <c r="X386" s="30">
        <v>0</v>
      </c>
      <c r="Y386" s="30">
        <v>0</v>
      </c>
      <c r="Z386" s="30">
        <v>0</v>
      </c>
      <c r="AA386" s="30">
        <v>0</v>
      </c>
      <c r="AB386">
        <v>0</v>
      </c>
    </row>
    <row r="387" spans="4:28" ht="12.75">
      <c r="D387" s="30">
        <v>0</v>
      </c>
      <c r="F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0">
        <v>0</v>
      </c>
      <c r="W387" s="30">
        <v>0</v>
      </c>
      <c r="X387" s="30">
        <v>0</v>
      </c>
      <c r="Y387" s="30">
        <v>0</v>
      </c>
      <c r="Z387" s="30">
        <v>0</v>
      </c>
      <c r="AA387" s="30">
        <v>0</v>
      </c>
      <c r="AB387">
        <v>0</v>
      </c>
    </row>
    <row r="388" spans="4:28" ht="12.75">
      <c r="D388" s="30">
        <v>0</v>
      </c>
      <c r="F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0">
        <v>0</v>
      </c>
      <c r="Z388" s="30">
        <v>0</v>
      </c>
      <c r="AA388" s="30">
        <v>0</v>
      </c>
      <c r="AB388">
        <v>0</v>
      </c>
    </row>
    <row r="389" spans="4:28" ht="12.75">
      <c r="D389" s="30">
        <v>0</v>
      </c>
      <c r="F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>
        <v>0</v>
      </c>
      <c r="V389" s="30">
        <v>0</v>
      </c>
      <c r="W389" s="30">
        <v>0</v>
      </c>
      <c r="X389" s="30">
        <v>0</v>
      </c>
      <c r="Y389" s="30">
        <v>0</v>
      </c>
      <c r="Z389" s="30">
        <v>0</v>
      </c>
      <c r="AA389" s="30">
        <v>0</v>
      </c>
      <c r="AB389">
        <v>0</v>
      </c>
    </row>
    <row r="390" spans="4:28" ht="12.75">
      <c r="D390" s="30">
        <v>0</v>
      </c>
      <c r="F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>
        <v>0</v>
      </c>
      <c r="V390" s="30">
        <v>0</v>
      </c>
      <c r="W390" s="30">
        <v>0</v>
      </c>
      <c r="X390" s="30">
        <v>0</v>
      </c>
      <c r="Y390" s="30">
        <v>0</v>
      </c>
      <c r="Z390" s="30">
        <v>0</v>
      </c>
      <c r="AA390" s="30">
        <v>0</v>
      </c>
      <c r="AB390">
        <v>0</v>
      </c>
    </row>
    <row r="391" spans="4:28" ht="12.75">
      <c r="D391" s="30">
        <v>0</v>
      </c>
      <c r="F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>
        <v>0</v>
      </c>
      <c r="V391" s="30">
        <v>0</v>
      </c>
      <c r="W391" s="30">
        <v>0</v>
      </c>
      <c r="X391" s="30">
        <v>0</v>
      </c>
      <c r="Y391" s="30">
        <v>0</v>
      </c>
      <c r="Z391" s="30">
        <v>0</v>
      </c>
      <c r="AA391" s="30">
        <v>0</v>
      </c>
      <c r="AB391">
        <v>0</v>
      </c>
    </row>
    <row r="392" spans="4:28" ht="12.75">
      <c r="D392" s="30">
        <v>0</v>
      </c>
      <c r="F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30">
        <v>0</v>
      </c>
      <c r="X392" s="30">
        <v>0</v>
      </c>
      <c r="Y392" s="30">
        <v>0</v>
      </c>
      <c r="Z392" s="30">
        <v>0</v>
      </c>
      <c r="AA392" s="30">
        <v>0</v>
      </c>
      <c r="AB392">
        <v>0</v>
      </c>
    </row>
    <row r="393" spans="4:28" ht="12.75">
      <c r="D393" s="30">
        <v>0</v>
      </c>
      <c r="F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>
        <v>0</v>
      </c>
      <c r="V393" s="30">
        <v>0</v>
      </c>
      <c r="W393" s="30">
        <v>0</v>
      </c>
      <c r="X393" s="30">
        <v>0</v>
      </c>
      <c r="Y393" s="30">
        <v>0</v>
      </c>
      <c r="Z393" s="30">
        <v>0</v>
      </c>
      <c r="AA393" s="30">
        <v>0</v>
      </c>
      <c r="AB393">
        <v>0</v>
      </c>
    </row>
    <row r="394" spans="4:28" ht="12.75">
      <c r="D394" s="30">
        <v>0</v>
      </c>
      <c r="F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>
        <v>0</v>
      </c>
      <c r="V394" s="30">
        <v>0</v>
      </c>
      <c r="W394" s="30">
        <v>0</v>
      </c>
      <c r="X394" s="30">
        <v>0</v>
      </c>
      <c r="Y394" s="30">
        <v>0</v>
      </c>
      <c r="Z394" s="30">
        <v>0</v>
      </c>
      <c r="AA394" s="30">
        <v>0</v>
      </c>
      <c r="AB394">
        <v>0</v>
      </c>
    </row>
    <row r="395" spans="4:28" ht="12.75">
      <c r="D395" s="30">
        <v>0</v>
      </c>
      <c r="F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>
        <v>0</v>
      </c>
      <c r="V395" s="30">
        <v>0</v>
      </c>
      <c r="W395" s="30">
        <v>0</v>
      </c>
      <c r="X395" s="30">
        <v>0</v>
      </c>
      <c r="Y395" s="30">
        <v>0</v>
      </c>
      <c r="Z395" s="30">
        <v>0</v>
      </c>
      <c r="AA395" s="30">
        <v>0</v>
      </c>
      <c r="AB395">
        <v>0</v>
      </c>
    </row>
    <row r="396" spans="4:28" ht="12.75">
      <c r="D396" s="30">
        <v>0</v>
      </c>
      <c r="F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>
        <v>0</v>
      </c>
      <c r="V396" s="30">
        <v>0</v>
      </c>
      <c r="W396" s="30">
        <v>0</v>
      </c>
      <c r="X396" s="30">
        <v>0</v>
      </c>
      <c r="Y396" s="30">
        <v>0</v>
      </c>
      <c r="Z396" s="30">
        <v>0</v>
      </c>
      <c r="AA396" s="30">
        <v>0</v>
      </c>
      <c r="AB396">
        <v>0</v>
      </c>
    </row>
    <row r="397" spans="4:28" ht="12.75">
      <c r="D397" s="30">
        <v>0</v>
      </c>
      <c r="F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>
        <v>0</v>
      </c>
      <c r="V397" s="30">
        <v>0</v>
      </c>
      <c r="W397" s="30">
        <v>0</v>
      </c>
      <c r="X397" s="30">
        <v>0</v>
      </c>
      <c r="Y397" s="30">
        <v>0</v>
      </c>
      <c r="Z397" s="30">
        <v>0</v>
      </c>
      <c r="AA397" s="30">
        <v>0</v>
      </c>
      <c r="AB397">
        <v>0</v>
      </c>
    </row>
    <row r="398" spans="4:28" ht="12.75">
      <c r="D398" s="30">
        <v>0</v>
      </c>
      <c r="F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>
        <v>0</v>
      </c>
      <c r="V398" s="30">
        <v>0</v>
      </c>
      <c r="W398" s="30">
        <v>0</v>
      </c>
      <c r="X398" s="30">
        <v>0</v>
      </c>
      <c r="Y398" s="30">
        <v>0</v>
      </c>
      <c r="Z398" s="30">
        <v>0</v>
      </c>
      <c r="AA398" s="30">
        <v>0</v>
      </c>
      <c r="AB398">
        <v>0</v>
      </c>
    </row>
    <row r="399" spans="4:28" ht="12.75">
      <c r="D399" s="30">
        <v>0</v>
      </c>
      <c r="F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>
        <v>0</v>
      </c>
      <c r="V399" s="30">
        <v>0</v>
      </c>
      <c r="W399" s="30">
        <v>0</v>
      </c>
      <c r="X399" s="30">
        <v>0</v>
      </c>
      <c r="Y399" s="30">
        <v>0</v>
      </c>
      <c r="Z399" s="30">
        <v>0</v>
      </c>
      <c r="AA399" s="30">
        <v>0</v>
      </c>
      <c r="AB399">
        <v>0</v>
      </c>
    </row>
    <row r="400" spans="4:28" ht="12.75">
      <c r="D400" s="30">
        <v>0</v>
      </c>
      <c r="F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0</v>
      </c>
      <c r="U400" s="30">
        <v>0</v>
      </c>
      <c r="V400" s="30">
        <v>0</v>
      </c>
      <c r="W400" s="30">
        <v>0</v>
      </c>
      <c r="X400" s="30">
        <v>0</v>
      </c>
      <c r="Y400" s="30">
        <v>0</v>
      </c>
      <c r="Z400" s="30">
        <v>0</v>
      </c>
      <c r="AA400" s="30">
        <v>0</v>
      </c>
      <c r="AB400">
        <v>0</v>
      </c>
    </row>
    <row r="401" spans="4:28" ht="12.75">
      <c r="D401" s="30">
        <v>0</v>
      </c>
      <c r="F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>
        <v>0</v>
      </c>
      <c r="V401" s="30">
        <v>0</v>
      </c>
      <c r="W401" s="30">
        <v>0</v>
      </c>
      <c r="X401" s="30">
        <v>0</v>
      </c>
      <c r="Y401" s="30">
        <v>0</v>
      </c>
      <c r="Z401" s="30">
        <v>0</v>
      </c>
      <c r="AA401" s="30">
        <v>0</v>
      </c>
      <c r="AB401">
        <v>0</v>
      </c>
    </row>
    <row r="402" spans="4:28" ht="12.75">
      <c r="D402" s="30">
        <v>0</v>
      </c>
      <c r="F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>
        <v>0</v>
      </c>
      <c r="V402" s="30">
        <v>0</v>
      </c>
      <c r="W402" s="30">
        <v>0</v>
      </c>
      <c r="X402" s="30">
        <v>0</v>
      </c>
      <c r="Y402" s="30">
        <v>0</v>
      </c>
      <c r="Z402" s="30">
        <v>0</v>
      </c>
      <c r="AA402" s="30">
        <v>0</v>
      </c>
      <c r="AB402">
        <v>0</v>
      </c>
    </row>
    <row r="403" spans="4:28" ht="12.75">
      <c r="D403" s="30">
        <v>0</v>
      </c>
      <c r="F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>
        <v>0</v>
      </c>
      <c r="V403" s="30">
        <v>0</v>
      </c>
      <c r="W403" s="30">
        <v>0</v>
      </c>
      <c r="X403" s="30">
        <v>0</v>
      </c>
      <c r="Y403" s="30">
        <v>0</v>
      </c>
      <c r="Z403" s="30">
        <v>0</v>
      </c>
      <c r="AA403" s="30">
        <v>0</v>
      </c>
      <c r="AB403">
        <v>0</v>
      </c>
    </row>
    <row r="404" spans="4:28" ht="12.75">
      <c r="D404" s="30">
        <v>0</v>
      </c>
      <c r="F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0</v>
      </c>
      <c r="U404" s="30">
        <v>0</v>
      </c>
      <c r="V404" s="30">
        <v>0</v>
      </c>
      <c r="W404" s="30">
        <v>0</v>
      </c>
      <c r="X404" s="30">
        <v>0</v>
      </c>
      <c r="Y404" s="30">
        <v>0</v>
      </c>
      <c r="Z404" s="30">
        <v>0</v>
      </c>
      <c r="AA404" s="30">
        <v>0</v>
      </c>
      <c r="AB404">
        <v>0</v>
      </c>
    </row>
    <row r="405" spans="4:28" ht="12.75">
      <c r="D405" s="30">
        <v>0</v>
      </c>
      <c r="F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>
        <v>0</v>
      </c>
      <c r="V405" s="30">
        <v>0</v>
      </c>
      <c r="W405" s="30">
        <v>0</v>
      </c>
      <c r="X405" s="30">
        <v>0</v>
      </c>
      <c r="Y405" s="30">
        <v>0</v>
      </c>
      <c r="Z405" s="30">
        <v>0</v>
      </c>
      <c r="AA405" s="30">
        <v>0</v>
      </c>
      <c r="AB405">
        <v>0</v>
      </c>
    </row>
    <row r="406" spans="4:28" ht="12.75">
      <c r="D406" s="30">
        <v>0</v>
      </c>
      <c r="F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>
        <v>0</v>
      </c>
      <c r="V406" s="30">
        <v>0</v>
      </c>
      <c r="W406" s="30">
        <v>0</v>
      </c>
      <c r="X406" s="30">
        <v>0</v>
      </c>
      <c r="Y406" s="30">
        <v>0</v>
      </c>
      <c r="Z406" s="30">
        <v>0</v>
      </c>
      <c r="AA406" s="30">
        <v>0</v>
      </c>
      <c r="AB406">
        <v>0</v>
      </c>
    </row>
    <row r="407" spans="4:28" ht="12.75">
      <c r="D407" s="30">
        <v>0</v>
      </c>
      <c r="F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>
        <v>0</v>
      </c>
      <c r="V407" s="30">
        <v>0</v>
      </c>
      <c r="W407" s="30">
        <v>0</v>
      </c>
      <c r="X407" s="30">
        <v>0</v>
      </c>
      <c r="Y407" s="30">
        <v>0</v>
      </c>
      <c r="Z407" s="30">
        <v>0</v>
      </c>
      <c r="AA407" s="30">
        <v>0</v>
      </c>
      <c r="AB407">
        <v>0</v>
      </c>
    </row>
    <row r="408" spans="4:28" ht="12.75">
      <c r="D408" s="30">
        <v>0</v>
      </c>
      <c r="F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0</v>
      </c>
      <c r="Y408" s="30">
        <v>0</v>
      </c>
      <c r="Z408" s="30">
        <v>0</v>
      </c>
      <c r="AA408" s="30">
        <v>0</v>
      </c>
      <c r="AB408">
        <v>0</v>
      </c>
    </row>
    <row r="409" spans="4:28" ht="12.75">
      <c r="D409" s="30">
        <v>0</v>
      </c>
      <c r="F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0</v>
      </c>
      <c r="V409" s="30">
        <v>0</v>
      </c>
      <c r="W409" s="30">
        <v>0</v>
      </c>
      <c r="X409" s="30">
        <v>0</v>
      </c>
      <c r="Y409" s="30">
        <v>0</v>
      </c>
      <c r="Z409" s="30">
        <v>0</v>
      </c>
      <c r="AA409" s="30">
        <v>0</v>
      </c>
      <c r="AB409">
        <v>0</v>
      </c>
    </row>
    <row r="410" spans="4:28" ht="12.75">
      <c r="D410" s="30">
        <v>0</v>
      </c>
      <c r="F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0</v>
      </c>
      <c r="V410" s="30">
        <v>0</v>
      </c>
      <c r="W410" s="30">
        <v>0</v>
      </c>
      <c r="X410" s="30">
        <v>0</v>
      </c>
      <c r="Y410" s="30">
        <v>0</v>
      </c>
      <c r="Z410" s="30">
        <v>0</v>
      </c>
      <c r="AA410" s="30">
        <v>0</v>
      </c>
      <c r="AB410">
        <v>0</v>
      </c>
    </row>
    <row r="411" spans="4:28" ht="12.75">
      <c r="D411" s="30">
        <v>0</v>
      </c>
      <c r="F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>
        <v>0</v>
      </c>
      <c r="V411" s="30">
        <v>0</v>
      </c>
      <c r="W411" s="30">
        <v>0</v>
      </c>
      <c r="X411" s="30">
        <v>0</v>
      </c>
      <c r="Y411" s="30">
        <v>0</v>
      </c>
      <c r="Z411" s="30">
        <v>0</v>
      </c>
      <c r="AA411" s="30">
        <v>0</v>
      </c>
      <c r="AB411">
        <v>0</v>
      </c>
    </row>
    <row r="412" spans="4:28" ht="12.75">
      <c r="D412" s="30">
        <v>0</v>
      </c>
      <c r="F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>
        <v>0</v>
      </c>
      <c r="V412" s="30">
        <v>0</v>
      </c>
      <c r="W412" s="30">
        <v>0</v>
      </c>
      <c r="X412" s="30">
        <v>0</v>
      </c>
      <c r="Y412" s="30">
        <v>0</v>
      </c>
      <c r="Z412" s="30">
        <v>0</v>
      </c>
      <c r="AA412" s="30">
        <v>0</v>
      </c>
      <c r="AB412">
        <v>0</v>
      </c>
    </row>
    <row r="413" spans="4:28" ht="12.75">
      <c r="D413" s="30">
        <v>0</v>
      </c>
      <c r="F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>
        <v>0</v>
      </c>
      <c r="V413" s="30">
        <v>0</v>
      </c>
      <c r="W413" s="30">
        <v>0</v>
      </c>
      <c r="X413" s="30">
        <v>0</v>
      </c>
      <c r="Y413" s="30">
        <v>0</v>
      </c>
      <c r="Z413" s="30">
        <v>0</v>
      </c>
      <c r="AA413" s="30">
        <v>0</v>
      </c>
      <c r="AB413">
        <v>0</v>
      </c>
    </row>
    <row r="414" spans="4:28" ht="12.75">
      <c r="D414" s="30">
        <v>0</v>
      </c>
      <c r="F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>
        <v>0</v>
      </c>
      <c r="V414" s="30">
        <v>0</v>
      </c>
      <c r="W414" s="30">
        <v>0</v>
      </c>
      <c r="X414" s="30">
        <v>0</v>
      </c>
      <c r="Y414" s="30">
        <v>0</v>
      </c>
      <c r="Z414" s="30">
        <v>0</v>
      </c>
      <c r="AA414" s="30">
        <v>0</v>
      </c>
      <c r="AB414">
        <v>0</v>
      </c>
    </row>
    <row r="415" spans="4:28" ht="12.75">
      <c r="D415" s="30">
        <v>0</v>
      </c>
      <c r="F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>
        <v>0</v>
      </c>
      <c r="V415" s="30">
        <v>0</v>
      </c>
      <c r="W415" s="30">
        <v>0</v>
      </c>
      <c r="X415" s="30">
        <v>0</v>
      </c>
      <c r="Y415" s="30">
        <v>0</v>
      </c>
      <c r="Z415" s="30">
        <v>0</v>
      </c>
      <c r="AA415" s="30">
        <v>0</v>
      </c>
      <c r="AB415">
        <v>0</v>
      </c>
    </row>
    <row r="416" spans="4:28" ht="12.75">
      <c r="D416" s="30">
        <v>0</v>
      </c>
      <c r="F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>
        <v>0</v>
      </c>
      <c r="V416" s="30">
        <v>0</v>
      </c>
      <c r="W416" s="30">
        <v>0</v>
      </c>
      <c r="X416" s="30">
        <v>0</v>
      </c>
      <c r="Y416" s="30">
        <v>0</v>
      </c>
      <c r="Z416" s="30">
        <v>0</v>
      </c>
      <c r="AA416" s="30">
        <v>0</v>
      </c>
      <c r="AB416">
        <v>0</v>
      </c>
    </row>
    <row r="417" spans="4:28" ht="12.75">
      <c r="D417" s="30">
        <v>0</v>
      </c>
      <c r="F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>
        <v>0</v>
      </c>
      <c r="V417" s="30">
        <v>0</v>
      </c>
      <c r="W417" s="30">
        <v>0</v>
      </c>
      <c r="X417" s="30">
        <v>0</v>
      </c>
      <c r="Y417" s="30">
        <v>0</v>
      </c>
      <c r="Z417" s="30">
        <v>0</v>
      </c>
      <c r="AA417" s="30">
        <v>0</v>
      </c>
      <c r="AB417">
        <v>0</v>
      </c>
    </row>
  </sheetData>
  <printOptions/>
  <pageMargins left="0.75" right="0.75" top="1" bottom="1" header="0.5" footer="0.5"/>
  <pageSetup orientation="portrait" r:id="rId2"/>
  <headerFooter alignWithMargins="0">
    <oddHeader>&amp;LPrinted &amp;D&amp;RPage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Fielder</dc:creator>
  <cp:keywords/>
  <dc:description/>
  <cp:lastModifiedBy>kbrady</cp:lastModifiedBy>
  <cp:lastPrinted>2007-01-31T19:17:24Z</cp:lastPrinted>
  <dcterms:created xsi:type="dcterms:W3CDTF">2006-12-05T01:07:38Z</dcterms:created>
  <dcterms:modified xsi:type="dcterms:W3CDTF">2007-08-10T14:26:58Z</dcterms:modified>
  <cp:category/>
  <cp:version/>
  <cp:contentType/>
  <cp:contentStatus/>
</cp:coreProperties>
</file>